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conchi\Desktop\concesion provisional predoc\"/>
    </mc:Choice>
  </mc:AlternateContent>
  <xr:revisionPtr revIDLastSave="0" documentId="13_ncr:1_{D14C38AB-9160-420F-9F04-E35249B44F44}" xr6:coauthVersionLast="36" xr6:coauthVersionMax="47" xr10:uidLastSave="{00000000-0000-0000-0000-000000000000}"/>
  <workbookProtection workbookAlgorithmName="SHA-512" workbookHashValue="R29PLh/i8df81AduuxVf6AjeDi2vJFswpIbEpK3boORWFP/6gafHbKRcKqTgpAgx6QnVzQxuD8eH6QomsOakpg==" workbookSaltValue="Aff6q2LJGQM2/s/JaOh0pw==" workbookSpinCount="100000" lockStructure="1"/>
  <bookViews>
    <workbookView xWindow="0" yWindow="0" windowWidth="19128" windowHeight="11016" xr2:uid="{00000000-000D-0000-FFFF-FFFF00000000}"/>
  </bookViews>
  <sheets>
    <sheet name="Hoja1" sheetId="1" r:id="rId1"/>
  </sheets>
  <definedNames>
    <definedName name="_xlnm.Print_Area" localSheetId="0">Hoja1!$A$1:$U$75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J34" i="1"/>
  <c r="J35" i="1"/>
  <c r="J37" i="1"/>
  <c r="J38" i="1"/>
  <c r="J36" i="1"/>
  <c r="J39" i="1"/>
  <c r="J40" i="1"/>
  <c r="J41" i="1"/>
  <c r="J42" i="1"/>
  <c r="J43" i="1"/>
  <c r="J44" i="1"/>
  <c r="J45" i="1"/>
  <c r="J46" i="1"/>
  <c r="J47" i="1"/>
  <c r="J48" i="1"/>
  <c r="J49" i="1"/>
  <c r="H33" i="1"/>
  <c r="H34" i="1"/>
  <c r="H35" i="1"/>
  <c r="H37" i="1"/>
  <c r="H38" i="1"/>
  <c r="H36" i="1"/>
  <c r="H39" i="1"/>
  <c r="H40" i="1"/>
  <c r="H41" i="1"/>
  <c r="H42" i="1"/>
  <c r="H43" i="1"/>
  <c r="H44" i="1"/>
  <c r="H45" i="1"/>
  <c r="H46" i="1"/>
  <c r="H47" i="1"/>
  <c r="H48" i="1"/>
  <c r="H49" i="1"/>
  <c r="H32" i="1"/>
  <c r="L68" i="1" l="1"/>
  <c r="L70" i="1"/>
  <c r="L69" i="1"/>
  <c r="L72" i="1"/>
  <c r="L71" i="1"/>
  <c r="L60" i="1"/>
  <c r="L64" i="1"/>
  <c r="L61" i="1"/>
  <c r="L59" i="1"/>
  <c r="L53" i="1"/>
  <c r="L54" i="1"/>
  <c r="L56" i="1"/>
  <c r="L62" i="1"/>
  <c r="L58" i="1"/>
  <c r="L63" i="1"/>
  <c r="L57" i="1"/>
  <c r="L55" i="1"/>
  <c r="L42" i="1"/>
  <c r="L39" i="1"/>
  <c r="L48" i="1"/>
  <c r="L43" i="1"/>
  <c r="L41" i="1"/>
  <c r="L37" i="1"/>
  <c r="L32" i="1"/>
  <c r="L44" i="1"/>
  <c r="L46" i="1"/>
  <c r="L45" i="1"/>
  <c r="L40" i="1"/>
  <c r="L38" i="1"/>
  <c r="L47" i="1"/>
  <c r="L49" i="1"/>
  <c r="L33" i="1"/>
  <c r="L36" i="1"/>
  <c r="L35" i="1"/>
  <c r="L34" i="1"/>
  <c r="L12" i="1"/>
  <c r="L20" i="1"/>
  <c r="L18" i="1"/>
  <c r="L22" i="1"/>
  <c r="L11" i="1"/>
  <c r="L15" i="1"/>
  <c r="L21" i="1"/>
  <c r="L13" i="1"/>
  <c r="L27" i="1"/>
  <c r="L17" i="1"/>
  <c r="L19" i="1"/>
  <c r="L16" i="1"/>
  <c r="L26" i="1"/>
  <c r="L28" i="1"/>
  <c r="L14" i="1"/>
  <c r="L23" i="1"/>
  <c r="L24" i="1"/>
  <c r="L25" i="1"/>
  <c r="N72" i="1" l="1"/>
  <c r="N68" i="1"/>
  <c r="N70" i="1"/>
  <c r="N69" i="1"/>
  <c r="N71" i="1"/>
  <c r="N60" i="1"/>
  <c r="N64" i="1"/>
  <c r="N61" i="1"/>
  <c r="N59" i="1"/>
  <c r="N53" i="1"/>
  <c r="N54" i="1"/>
  <c r="N56" i="1"/>
  <c r="N62" i="1"/>
  <c r="N58" i="1"/>
  <c r="N63" i="1"/>
  <c r="N57" i="1"/>
  <c r="N55" i="1"/>
  <c r="N42" i="1"/>
  <c r="N39" i="1"/>
  <c r="N48" i="1"/>
  <c r="N43" i="1"/>
  <c r="N41" i="1"/>
  <c r="N37" i="1"/>
  <c r="N32" i="1"/>
  <c r="N44" i="1"/>
  <c r="N46" i="1"/>
  <c r="N45" i="1"/>
  <c r="N40" i="1"/>
  <c r="N38" i="1"/>
  <c r="N47" i="1"/>
  <c r="N49" i="1"/>
  <c r="N33" i="1"/>
  <c r="N36" i="1"/>
  <c r="N35" i="1"/>
  <c r="N34" i="1"/>
  <c r="N12" i="1"/>
  <c r="N20" i="1"/>
  <c r="N18" i="1"/>
  <c r="N22" i="1"/>
  <c r="N11" i="1"/>
  <c r="N15" i="1"/>
  <c r="N21" i="1"/>
  <c r="N13" i="1"/>
  <c r="N27" i="1"/>
  <c r="N17" i="1"/>
  <c r="N19" i="1"/>
  <c r="N16" i="1"/>
  <c r="N26" i="1"/>
  <c r="N28" i="1"/>
  <c r="N14" i="1"/>
  <c r="N23" i="1"/>
  <c r="N24" i="1"/>
  <c r="N25" i="1"/>
  <c r="J68" i="1"/>
  <c r="J70" i="1"/>
  <c r="J69" i="1"/>
  <c r="J72" i="1"/>
  <c r="J71" i="1"/>
  <c r="J60" i="1"/>
  <c r="J64" i="1"/>
  <c r="J61" i="1"/>
  <c r="J59" i="1"/>
  <c r="J53" i="1"/>
  <c r="J54" i="1"/>
  <c r="J56" i="1"/>
  <c r="J62" i="1"/>
  <c r="J58" i="1"/>
  <c r="J63" i="1"/>
  <c r="J57" i="1"/>
  <c r="J55" i="1"/>
  <c r="J32" i="1"/>
  <c r="J12" i="1"/>
  <c r="J20" i="1"/>
  <c r="J18" i="1"/>
  <c r="J22" i="1"/>
  <c r="J11" i="1"/>
  <c r="J15" i="1"/>
  <c r="J21" i="1"/>
  <c r="J13" i="1"/>
  <c r="J27" i="1"/>
  <c r="J17" i="1"/>
  <c r="J19" i="1"/>
  <c r="J16" i="1"/>
  <c r="J26" i="1"/>
  <c r="J28" i="1"/>
  <c r="J14" i="1"/>
  <c r="J23" i="1"/>
  <c r="J24" i="1"/>
  <c r="J25" i="1"/>
  <c r="H68" i="1"/>
  <c r="H70" i="1"/>
  <c r="H69" i="1"/>
  <c r="H72" i="1"/>
  <c r="H71" i="1"/>
  <c r="H60" i="1"/>
  <c r="H64" i="1"/>
  <c r="H61" i="1"/>
  <c r="H59" i="1"/>
  <c r="H53" i="1"/>
  <c r="H54" i="1"/>
  <c r="H56" i="1"/>
  <c r="H62" i="1"/>
  <c r="H58" i="1"/>
  <c r="H63" i="1"/>
  <c r="H57" i="1"/>
  <c r="H55" i="1"/>
  <c r="H12" i="1"/>
  <c r="H20" i="1"/>
  <c r="H18" i="1"/>
  <c r="H22" i="1"/>
  <c r="H11" i="1"/>
  <c r="H15" i="1"/>
  <c r="H21" i="1"/>
  <c r="H13" i="1"/>
  <c r="H27" i="1"/>
  <c r="H17" i="1"/>
  <c r="H19" i="1"/>
  <c r="H16" i="1"/>
  <c r="H26" i="1"/>
  <c r="H28" i="1"/>
  <c r="H14" i="1"/>
  <c r="H23" i="1"/>
  <c r="H24" i="1"/>
  <c r="H25" i="1"/>
  <c r="O55" i="1" l="1"/>
  <c r="O62" i="1"/>
  <c r="O59" i="1"/>
  <c r="O71" i="1"/>
  <c r="O70" i="1"/>
  <c r="O61" i="1"/>
  <c r="O68" i="1"/>
  <c r="O63" i="1"/>
  <c r="O64" i="1"/>
  <c r="O57" i="1"/>
  <c r="O56" i="1"/>
  <c r="O72" i="1"/>
  <c r="O54" i="1"/>
  <c r="O69" i="1"/>
  <c r="O58" i="1"/>
  <c r="O53" i="1"/>
  <c r="O60" i="1"/>
  <c r="O25" i="1"/>
  <c r="O18" i="1"/>
  <c r="O20" i="1"/>
  <c r="O12" i="1"/>
  <c r="O22" i="1"/>
  <c r="O19" i="1"/>
  <c r="O21" i="1"/>
  <c r="O13" i="1"/>
  <c r="O16" i="1"/>
  <c r="O14" i="1"/>
  <c r="O23" i="1"/>
  <c r="O34" i="1"/>
  <c r="O49" i="1"/>
  <c r="O45" i="1"/>
  <c r="O37" i="1"/>
  <c r="O39" i="1"/>
  <c r="O35" i="1"/>
  <c r="O47" i="1"/>
  <c r="O46" i="1"/>
  <c r="O41" i="1"/>
  <c r="O42" i="1"/>
  <c r="O36" i="1"/>
  <c r="O38" i="1"/>
  <c r="O44" i="1"/>
  <c r="O43" i="1"/>
  <c r="O33" i="1"/>
  <c r="O40" i="1"/>
  <c r="O32" i="1"/>
  <c r="O48" i="1"/>
  <c r="O17" i="1"/>
  <c r="O24" i="1"/>
  <c r="O26" i="1"/>
  <c r="O27" i="1"/>
  <c r="O11" i="1"/>
  <c r="O28" i="1"/>
  <c r="O15" i="1"/>
  <c r="P48" i="1" l="1"/>
  <c r="S48" i="1" s="1"/>
  <c r="F48" i="1" s="1"/>
  <c r="P32" i="1"/>
  <c r="S32" i="1" s="1"/>
  <c r="F32" i="1" s="1"/>
  <c r="P40" i="1"/>
  <c r="S40" i="1" s="1"/>
  <c r="F40" i="1" s="1"/>
  <c r="P33" i="1"/>
  <c r="S33" i="1" s="1"/>
  <c r="P43" i="1"/>
  <c r="S43" i="1" s="1"/>
  <c r="F43" i="1" s="1"/>
  <c r="P44" i="1"/>
  <c r="S44" i="1" s="1"/>
  <c r="F44" i="1" s="1"/>
  <c r="P38" i="1"/>
  <c r="S38" i="1" s="1"/>
  <c r="F38" i="1" s="1"/>
  <c r="P36" i="1"/>
  <c r="S36" i="1" s="1"/>
  <c r="F36" i="1" s="1"/>
  <c r="P42" i="1"/>
  <c r="S42" i="1" s="1"/>
  <c r="F42" i="1" s="1"/>
  <c r="P41" i="1"/>
  <c r="S41" i="1" s="1"/>
  <c r="F41" i="1" s="1"/>
  <c r="P46" i="1"/>
  <c r="S46" i="1" s="1"/>
  <c r="F46" i="1" s="1"/>
  <c r="P47" i="1"/>
  <c r="S47" i="1" s="1"/>
  <c r="P35" i="1"/>
  <c r="S35" i="1" s="1"/>
  <c r="F35" i="1" s="1"/>
  <c r="P39" i="1"/>
  <c r="S39" i="1" s="1"/>
  <c r="F39" i="1" s="1"/>
  <c r="P37" i="1"/>
  <c r="S37" i="1" s="1"/>
  <c r="F37" i="1" s="1"/>
  <c r="P45" i="1"/>
  <c r="S45" i="1" s="1"/>
  <c r="F45" i="1" s="1"/>
  <c r="P49" i="1"/>
  <c r="S49" i="1" s="1"/>
  <c r="F49" i="1" s="1"/>
  <c r="P34" i="1"/>
  <c r="S34" i="1" s="1"/>
  <c r="F34" i="1" s="1"/>
  <c r="P69" i="1"/>
  <c r="S69" i="1" s="1"/>
  <c r="F69" i="1" s="1"/>
  <c r="P72" i="1"/>
  <c r="S72" i="1" s="1"/>
  <c r="F72" i="1" s="1"/>
  <c r="P68" i="1"/>
  <c r="S68" i="1" s="1"/>
  <c r="F68" i="1" s="1"/>
  <c r="P70" i="1"/>
  <c r="S70" i="1" s="1"/>
  <c r="F70" i="1" s="1"/>
  <c r="P71" i="1"/>
  <c r="S71" i="1" s="1"/>
  <c r="F71" i="1" s="1"/>
  <c r="P63" i="1"/>
  <c r="S63" i="1" s="1"/>
  <c r="F63" i="1" s="1"/>
  <c r="P64" i="1"/>
  <c r="S64" i="1" s="1"/>
  <c r="F64" i="1" s="1"/>
  <c r="P54" i="1"/>
  <c r="S54" i="1" s="1"/>
  <c r="F54" i="1" s="1"/>
  <c r="P60" i="1"/>
  <c r="S60" i="1" s="1"/>
  <c r="F60" i="1" s="1"/>
  <c r="P53" i="1"/>
  <c r="S53" i="1" s="1"/>
  <c r="F53" i="1" s="1"/>
  <c r="P58" i="1"/>
  <c r="S58" i="1" s="1"/>
  <c r="F58" i="1" s="1"/>
  <c r="P59" i="1"/>
  <c r="S59" i="1" s="1"/>
  <c r="F59" i="1" s="1"/>
  <c r="P61" i="1"/>
  <c r="S61" i="1" s="1"/>
  <c r="F61" i="1" s="1"/>
  <c r="P56" i="1"/>
  <c r="S56" i="1" s="1"/>
  <c r="F56" i="1" s="1"/>
  <c r="P57" i="1"/>
  <c r="S57" i="1" s="1"/>
  <c r="F57" i="1" s="1"/>
  <c r="P55" i="1"/>
  <c r="S55" i="1" s="1"/>
  <c r="F55" i="1" s="1"/>
  <c r="P62" i="1"/>
  <c r="S62" i="1" s="1"/>
  <c r="F62" i="1" s="1"/>
  <c r="P13" i="1"/>
  <c r="S13" i="1" s="1"/>
  <c r="F13" i="1" s="1"/>
  <c r="P12" i="1"/>
  <c r="S12" i="1" s="1"/>
  <c r="F12" i="1" s="1"/>
  <c r="P25" i="1"/>
  <c r="S25" i="1" s="1"/>
  <c r="F25" i="1" s="1"/>
  <c r="P28" i="1"/>
  <c r="S28" i="1" s="1"/>
  <c r="F28" i="1" s="1"/>
  <c r="P24" i="1"/>
  <c r="S24" i="1" s="1"/>
  <c r="F24" i="1" s="1"/>
  <c r="P23" i="1"/>
  <c r="S23" i="1" s="1"/>
  <c r="F23" i="1" s="1"/>
  <c r="P21" i="1"/>
  <c r="S21" i="1" s="1"/>
  <c r="F21" i="1" s="1"/>
  <c r="P11" i="1"/>
  <c r="S11" i="1" s="1"/>
  <c r="F11" i="1" s="1"/>
  <c r="P17" i="1"/>
  <c r="S17" i="1" s="1"/>
  <c r="F17" i="1" s="1"/>
  <c r="P14" i="1"/>
  <c r="S14" i="1" s="1"/>
  <c r="F14" i="1" s="1"/>
  <c r="P20" i="1"/>
  <c r="S20" i="1" s="1"/>
  <c r="F20" i="1" s="1"/>
  <c r="P19" i="1"/>
  <c r="S19" i="1" s="1"/>
  <c r="F19" i="1" s="1"/>
  <c r="P27" i="1"/>
  <c r="S27" i="1" s="1"/>
  <c r="F27" i="1" s="1"/>
  <c r="P18" i="1"/>
  <c r="S18" i="1" s="1"/>
  <c r="F18" i="1" s="1"/>
  <c r="P15" i="1"/>
  <c r="S15" i="1" s="1"/>
  <c r="F15" i="1" s="1"/>
  <c r="P26" i="1"/>
  <c r="S26" i="1" s="1"/>
  <c r="F26" i="1" s="1"/>
  <c r="P16" i="1"/>
  <c r="S16" i="1" s="1"/>
  <c r="F16" i="1" s="1"/>
  <c r="P22" i="1"/>
  <c r="S22" i="1" s="1"/>
  <c r="F22" i="1" s="1"/>
  <c r="F33" i="1"/>
  <c r="F47" i="1"/>
</calcChain>
</file>

<file path=xl/sharedStrings.xml><?xml version="1.0" encoding="utf-8"?>
<sst xmlns="http://schemas.openxmlformats.org/spreadsheetml/2006/main" count="221" uniqueCount="163">
  <si>
    <t>VALORACIÓN MÉRITOS SOLICITANTES</t>
  </si>
  <si>
    <t>Anexo resolución  2467/2021</t>
  </si>
  <si>
    <t>Grupo A: 5; Grupo B: 5; Grupo C: 4; Grupo D: 1</t>
  </si>
  <si>
    <t>Mejor expediente</t>
  </si>
  <si>
    <t>ACTIVIDAD INVESTIGADORA</t>
  </si>
  <si>
    <t>CURSOS</t>
  </si>
  <si>
    <t>MOVILIDAD</t>
  </si>
  <si>
    <t>TOTAL</t>
  </si>
  <si>
    <t>Proyectos UE</t>
  </si>
  <si>
    <t>Puntuación TOTAL</t>
  </si>
  <si>
    <t>EXPEDIENTE</t>
  </si>
  <si>
    <t>publicaciones</t>
  </si>
  <si>
    <t xml:space="preserve">congresos </t>
  </si>
  <si>
    <t>proyectos</t>
  </si>
  <si>
    <t>total</t>
  </si>
  <si>
    <t>MÉRITOS</t>
  </si>
  <si>
    <t>Director/a</t>
  </si>
  <si>
    <t>Proyectos Estatales</t>
  </si>
  <si>
    <t>Proyectos JIN</t>
  </si>
  <si>
    <t>Grupo de áreas A</t>
  </si>
  <si>
    <t>media</t>
  </si>
  <si>
    <t xml:space="preserve">NORMALIZADO </t>
  </si>
  <si>
    <t xml:space="preserve">normalizado </t>
  </si>
  <si>
    <t>normalizado</t>
  </si>
  <si>
    <t>norm</t>
  </si>
  <si>
    <t>Proyectos Regionales</t>
  </si>
  <si>
    <t>Solicitante</t>
  </si>
  <si>
    <t>GRUPO</t>
  </si>
  <si>
    <t>Responsable Grupo</t>
  </si>
  <si>
    <t>ponderada</t>
  </si>
  <si>
    <t>bruto</t>
  </si>
  <si>
    <t>suma</t>
  </si>
  <si>
    <t>máx.</t>
  </si>
  <si>
    <t>Contratos art. 83</t>
  </si>
  <si>
    <t>Gallego Martínez, Elieser Ernesto</t>
  </si>
  <si>
    <t>Ruiz Zamarreño, Carlos</t>
  </si>
  <si>
    <t>López-Amo Sainz, Manuel</t>
  </si>
  <si>
    <t>Alvero González, Laidy Maidel</t>
  </si>
  <si>
    <t>Del Villar Fernández, Ignacio</t>
  </si>
  <si>
    <t>Irigoyen Ceberio, Ibai</t>
  </si>
  <si>
    <t>Falcone Lanas, Franciso Javier</t>
  </si>
  <si>
    <t>López Martín, Antonio Jesús</t>
  </si>
  <si>
    <t>Santiago Arriazu, David</t>
  </si>
  <si>
    <t>Gómez Laso, Miguel Ángel</t>
  </si>
  <si>
    <t>García Tabar, Amaia</t>
  </si>
  <si>
    <t>Irigoien Iriarte, Inazio</t>
  </si>
  <si>
    <t>Oña Valladares, Douglas</t>
  </si>
  <si>
    <t>Iriarte Galarregui, Juan Carlos</t>
  </si>
  <si>
    <t>Ederra Urzainqui, Iñigo</t>
  </si>
  <si>
    <t>Lezaun Capdevilla, Carlos</t>
  </si>
  <si>
    <t>Beruete Díaz, Miguel</t>
  </si>
  <si>
    <t>Correa Serrano, Ángel Ignacio</t>
  </si>
  <si>
    <t>Pérez Herrera, Rosa Ana</t>
  </si>
  <si>
    <t>Murcia Lesmes, David Eduardo</t>
  </si>
  <si>
    <t>Pisabarro de Lucas, Antonio Gerardo</t>
  </si>
  <si>
    <t>Ramírez Nasto, Lucía</t>
  </si>
  <si>
    <t>Arellano Usón, Jesús</t>
  </si>
  <si>
    <t>Magaña Lizarrondo, Eduardo</t>
  </si>
  <si>
    <t>Hernández López, Claudia</t>
  </si>
  <si>
    <t>Elosúa Aguado, César</t>
  </si>
  <si>
    <t>Eciolaza Ferrando, Adrián</t>
  </si>
  <si>
    <t>Navallas Irujo, Javier</t>
  </si>
  <si>
    <t>Malanda Trigueros, Armando</t>
  </si>
  <si>
    <t>Sanz Cano, Judit</t>
  </si>
  <si>
    <t>Álvarez Mozos, Jesús</t>
  </si>
  <si>
    <t>Giménez Díaz, Rafael</t>
  </si>
  <si>
    <t>Zambrana Bustamante, Paula Carla</t>
  </si>
  <si>
    <t>Jarén Ceballos, María del Carmen</t>
  </si>
  <si>
    <t>Aginaga Etxamendi, Kontxi Isabel</t>
  </si>
  <si>
    <t>Corres Sanz, Jesús María</t>
  </si>
  <si>
    <t>Pedroncelli, Anna</t>
  </si>
  <si>
    <t>Murillo Martínez, Jesús</t>
  </si>
  <si>
    <t>Kallingal Muraleedharan, Mahima</t>
  </si>
  <si>
    <t>Ramírez Lacunza, Asier</t>
  </si>
  <si>
    <t>Caballero Murillo, Primitivo</t>
  </si>
  <si>
    <t>Grupo de áreas B</t>
  </si>
  <si>
    <t>Hormazábal Aguayo, Ignacio Andrés</t>
  </si>
  <si>
    <t>García Hermoso, Antonio</t>
  </si>
  <si>
    <t>NB</t>
  </si>
  <si>
    <t>Redondo Blanco, Saúl</t>
  </si>
  <si>
    <t>Larrainzar Rodíguez, Estíbaliz</t>
  </si>
  <si>
    <t>Arrese-Igor Sánchez, César</t>
  </si>
  <si>
    <t>Calleja Satrústegui, Aitziber</t>
  </si>
  <si>
    <t>Aparicio Tejo, Pedro María</t>
  </si>
  <si>
    <t>Urío Larrea, Asier</t>
  </si>
  <si>
    <t>Bustince Sola, Humberto</t>
  </si>
  <si>
    <t>Retegui Goñi, Garazi</t>
  </si>
  <si>
    <t>Ugarte Martínez, María Dolores</t>
  </si>
  <si>
    <t>Herández Negrín, Halbert</t>
  </si>
  <si>
    <t>Aguinaga Ontoso, Inés</t>
  </si>
  <si>
    <t>Guillén Grima, Francisco</t>
  </si>
  <si>
    <t>Munárriz Irirarte, Ana</t>
  </si>
  <si>
    <t>Induráin Eraso, Esteban</t>
  </si>
  <si>
    <t>Chocarro de Erauso, Luisa</t>
  </si>
  <si>
    <t>Escorz Murugarren, David</t>
  </si>
  <si>
    <t>Martínez Inda, Blanca</t>
  </si>
  <si>
    <t>Ancín Azpilicueta, Carmen</t>
  </si>
  <si>
    <t>Gandía Pascual, Luis María</t>
  </si>
  <si>
    <t>Garaikoetxea Zubillaga, Mattie</t>
  </si>
  <si>
    <t>López Andrés, Natalia</t>
  </si>
  <si>
    <t>Cartas Cejudo, Paz</t>
  </si>
  <si>
    <t>Santamaría Martínez, Enrique</t>
  </si>
  <si>
    <t>Fernández Puggioni, María Victoria</t>
  </si>
  <si>
    <t>Labayen Goñi, Idoia</t>
  </si>
  <si>
    <t>Labayen Goñi, Idoya</t>
  </si>
  <si>
    <t>Ibarrola Subiza, Amaia</t>
  </si>
  <si>
    <t>Canals Treserras, Rosa María</t>
  </si>
  <si>
    <t>Blanco Vaca, Juan Antonio</t>
  </si>
  <si>
    <t>López de la Pisa, Irati</t>
  </si>
  <si>
    <t>Solano Goñi, Cristina</t>
  </si>
  <si>
    <t>Letkova, Evelina Malinova</t>
  </si>
  <si>
    <t>Fernández Fernándze, Fco. Javier</t>
  </si>
  <si>
    <t>Ortiz Saavedra, César Iván</t>
  </si>
  <si>
    <t>Palacián Subiela, Jesús Francisco</t>
  </si>
  <si>
    <t>Díaz Gallardo, José Javier</t>
  </si>
  <si>
    <t>Pérez Milian, Yisel</t>
  </si>
  <si>
    <t>Cornejo Ibergallartu, Alfonso</t>
  </si>
  <si>
    <t>Martínez Merino, Víctor Javier</t>
  </si>
  <si>
    <t>Grupo de áreas C</t>
  </si>
  <si>
    <t>Marcos Rodríguez, Esther</t>
  </si>
  <si>
    <t>López López, Hugo</t>
  </si>
  <si>
    <t>Nova Díaz, Diana Marcela</t>
  </si>
  <si>
    <t>Sánchez Iriso, Eduardo</t>
  </si>
  <si>
    <t>Baltaretu, David</t>
  </si>
  <si>
    <t>Torres Gutiérrez, Alejandro</t>
  </si>
  <si>
    <t>Richard González, Manuel</t>
  </si>
  <si>
    <t>Ozcoidi Gallués, Iñigo</t>
  </si>
  <si>
    <t>González Urteaga, Ana</t>
  </si>
  <si>
    <t>Muga Caperos, Luis Fernando</t>
  </si>
  <si>
    <t>Wang, Fangfang</t>
  </si>
  <si>
    <t>Ferrer Zubiate, Elena</t>
  </si>
  <si>
    <t>Salazar Morales, Ivan</t>
  </si>
  <si>
    <t>Larraza Kintana, Martin</t>
  </si>
  <si>
    <t>García Marco, Teresa</t>
  </si>
  <si>
    <t>Hou, Yuting</t>
  </si>
  <si>
    <t>Barba Areso, Izaskun</t>
  </si>
  <si>
    <t>Pascual Arzoz, Pedro</t>
  </si>
  <si>
    <t>Fadil, Soufian</t>
  </si>
  <si>
    <t>Cavero Brújula, María Sandra</t>
  </si>
  <si>
    <t>Arocena Garro, Pablo</t>
  </si>
  <si>
    <t>Perales Barriendo, Julen</t>
  </si>
  <si>
    <t>Osés Eraso, Nuria</t>
  </si>
  <si>
    <t>Arlegi Pérez, Ricardo</t>
  </si>
  <si>
    <t>Viedma Ansa, Marta</t>
  </si>
  <si>
    <t>Hualde Manso, Teresa</t>
  </si>
  <si>
    <t>Sáenz García de Albizu, Juan Carlos</t>
  </si>
  <si>
    <t>Cestau Oyhantçabal, Rodrigo</t>
  </si>
  <si>
    <t>Grupo de áreas D</t>
  </si>
  <si>
    <t>Huerta Tardío, Mayte</t>
  </si>
  <si>
    <t>Martínez Virto, Lucía</t>
  </si>
  <si>
    <t>Laparra Navarro, Miguel</t>
  </si>
  <si>
    <t>Obanos Gil, María Puy</t>
  </si>
  <si>
    <t>Villarreal Olaizola, Izaskun</t>
  </si>
  <si>
    <t>Lázaro Ibarrola, María Amparo</t>
  </si>
  <si>
    <t>López Fernández de Mesa, Ignacio</t>
  </si>
  <si>
    <t>Anaut Bravo, Sagrario</t>
  </si>
  <si>
    <t>Canals Botas, Leonor</t>
  </si>
  <si>
    <t>Amigot Leache, Patricia</t>
  </si>
  <si>
    <t>Posada Arechabala, Maite</t>
  </si>
  <si>
    <t>Gil Gimeno, Francisco Javier</t>
  </si>
  <si>
    <t>Sánchez de la Yncera, Ignacio</t>
  </si>
  <si>
    <t>La valoración de expedientes con 0 puntos puede ser por no haber entregado la equivalencia de notas en el caso de estudios realizados en el extrnajero</t>
  </si>
  <si>
    <t>o por no haber entregado en plazo (15 de octubre) el certificado de estudios de máster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</si>
</sst>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0\ _€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Arial"/>
      <family val="2"/>
    </font>
    <font>
      <sz val="12"/>
      <name val="Calibri"/>
      <family val="2"/>
      <scheme val="minor"/>
    </font>
    <font>
      <sz val="9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9" fillId="0" borderId="0" xfId="0" applyFont="1"/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8" fillId="0" borderId="0" xfId="0" applyNumberFormat="1" applyFont="1" applyAlignment="1" applyProtection="1">
      <alignment horizontal="center"/>
      <protection locked="0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0" fillId="0" borderId="1" xfId="0" applyBorder="1"/>
    <xf numFmtId="164" fontId="8" fillId="6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/>
    </xf>
    <xf numFmtId="165" fontId="6" fillId="4" borderId="35" xfId="0" applyNumberFormat="1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164" fontId="8" fillId="6" borderId="5" xfId="0" applyNumberFormat="1" applyFont="1" applyFill="1" applyBorder="1" applyAlignment="1" applyProtection="1">
      <alignment horizontal="center"/>
      <protection locked="0"/>
    </xf>
    <xf numFmtId="0" fontId="6" fillId="9" borderId="43" xfId="0" applyFont="1" applyFill="1" applyBorder="1" applyAlignment="1">
      <alignment horizontal="center" vertical="center"/>
    </xf>
    <xf numFmtId="0" fontId="6" fillId="9" borderId="41" xfId="0" applyFont="1" applyFill="1" applyBorder="1" applyAlignment="1">
      <alignment horizontal="center" vertical="center"/>
    </xf>
    <xf numFmtId="0" fontId="6" fillId="9" borderId="42" xfId="0" applyFont="1" applyFill="1" applyBorder="1" applyAlignment="1">
      <alignment horizontal="center" vertical="center"/>
    </xf>
    <xf numFmtId="164" fontId="8" fillId="6" borderId="7" xfId="0" applyNumberFormat="1" applyFont="1" applyFill="1" applyBorder="1" applyAlignment="1" applyProtection="1">
      <alignment horizontal="center"/>
      <protection locked="0"/>
    </xf>
    <xf numFmtId="2" fontId="6" fillId="7" borderId="7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6" fillId="3" borderId="7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/>
    </xf>
    <xf numFmtId="0" fontId="16" fillId="6" borderId="31" xfId="0" applyFont="1" applyFill="1" applyBorder="1" applyAlignment="1">
      <alignment horizontal="center" vertical="center"/>
    </xf>
    <xf numFmtId="0" fontId="16" fillId="6" borderId="32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2" fontId="15" fillId="3" borderId="7" xfId="0" applyNumberFormat="1" applyFont="1" applyFill="1" applyBorder="1" applyAlignment="1">
      <alignment horizontal="center" vertical="center"/>
    </xf>
    <xf numFmtId="2" fontId="6" fillId="9" borderId="7" xfId="0" applyNumberFormat="1" applyFont="1" applyFill="1" applyBorder="1" applyAlignment="1">
      <alignment horizontal="center" vertical="center"/>
    </xf>
    <xf numFmtId="2" fontId="6" fillId="9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2" fontId="6" fillId="9" borderId="6" xfId="0" applyNumberFormat="1" applyFont="1" applyFill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 wrapText="1"/>
    </xf>
    <xf numFmtId="165" fontId="2" fillId="5" borderId="7" xfId="0" applyNumberFormat="1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/>
    </xf>
    <xf numFmtId="0" fontId="0" fillId="10" borderId="0" xfId="0" applyFill="1"/>
    <xf numFmtId="0" fontId="6" fillId="11" borderId="0" xfId="0" applyFont="1" applyFill="1" applyAlignment="1">
      <alignment horizontal="center"/>
    </xf>
    <xf numFmtId="0" fontId="6" fillId="11" borderId="0" xfId="0" applyFont="1" applyFill="1"/>
    <xf numFmtId="0" fontId="6" fillId="11" borderId="0" xfId="0" applyFont="1" applyFill="1" applyAlignment="1">
      <alignment horizontal="center" vertical="center"/>
    </xf>
    <xf numFmtId="0" fontId="6" fillId="12" borderId="0" xfId="0" applyFont="1" applyFill="1"/>
    <xf numFmtId="0" fontId="0" fillId="13" borderId="0" xfId="0" applyFill="1"/>
    <xf numFmtId="0" fontId="17" fillId="0" borderId="0" xfId="0" applyFont="1"/>
    <xf numFmtId="0" fontId="1" fillId="2" borderId="0" xfId="0" applyFont="1" applyFill="1"/>
    <xf numFmtId="0" fontId="6" fillId="2" borderId="0" xfId="0" applyFont="1" applyFill="1"/>
    <xf numFmtId="164" fontId="16" fillId="6" borderId="33" xfId="0" applyNumberFormat="1" applyFont="1" applyFill="1" applyBorder="1" applyAlignment="1" applyProtection="1">
      <alignment horizontal="center"/>
      <protection locked="0"/>
    </xf>
    <xf numFmtId="0" fontId="6" fillId="8" borderId="31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6" fillId="9" borderId="44" xfId="0" applyFont="1" applyFill="1" applyBorder="1" applyAlignment="1">
      <alignment horizontal="center" vertical="center" wrapText="1"/>
    </xf>
    <xf numFmtId="0" fontId="6" fillId="9" borderId="45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</xdr:colOff>
      <xdr:row>0</xdr:row>
      <xdr:rowOff>274320</xdr:rowOff>
    </xdr:from>
    <xdr:to>
      <xdr:col>15</xdr:col>
      <xdr:colOff>465584</xdr:colOff>
      <xdr:row>3</xdr:row>
      <xdr:rowOff>27052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F99F11-04BD-42C4-9E15-46FC11344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0460" y="274320"/>
          <a:ext cx="1082804" cy="583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8"/>
  <sheetViews>
    <sheetView tabSelected="1" zoomScaleNormal="100" workbookViewId="0">
      <selection activeCell="G4" sqref="G4"/>
    </sheetView>
  </sheetViews>
  <sheetFormatPr baseColWidth="10" defaultColWidth="11.44140625" defaultRowHeight="14.4" x14ac:dyDescent="0.3"/>
  <cols>
    <col min="1" max="1" width="2.88671875" style="1" customWidth="1"/>
    <col min="2" max="2" width="28.5546875" customWidth="1"/>
    <col min="3" max="3" width="30.33203125" customWidth="1"/>
    <col min="4" max="4" width="7.6640625" style="2" customWidth="1"/>
    <col min="5" max="5" width="27.109375" hidden="1" customWidth="1"/>
    <col min="6" max="6" width="17.109375" style="10" bestFit="1" customWidth="1"/>
    <col min="7" max="7" width="10.5546875" style="21" bestFit="1" customWidth="1"/>
    <col min="8" max="8" width="15.44140625" style="10" bestFit="1" customWidth="1"/>
    <col min="9" max="9" width="6.109375" style="4" bestFit="1" customWidth="1"/>
    <col min="10" max="10" width="12.44140625" style="4" bestFit="1" customWidth="1"/>
    <col min="11" max="14" width="9.44140625" style="4" customWidth="1"/>
    <col min="15" max="15" width="9.44140625" style="2" customWidth="1"/>
    <col min="16" max="17" width="9.44140625" style="4" customWidth="1"/>
    <col min="18" max="18" width="10.33203125" style="4" customWidth="1"/>
    <col min="19" max="20" width="9.44140625" style="3" customWidth="1"/>
    <col min="21" max="21" width="18.88671875" bestFit="1" customWidth="1"/>
  </cols>
  <sheetData>
    <row r="1" spans="1:21" ht="31.2" x14ac:dyDescent="0.6">
      <c r="B1" s="25" t="s">
        <v>0</v>
      </c>
    </row>
    <row r="2" spans="1:21" ht="18" x14ac:dyDescent="0.35">
      <c r="B2" s="94" t="s">
        <v>1</v>
      </c>
      <c r="E2" s="26"/>
    </row>
    <row r="3" spans="1:21" x14ac:dyDescent="0.3">
      <c r="B3" s="93" t="s">
        <v>2</v>
      </c>
      <c r="C3" s="93"/>
    </row>
    <row r="4" spans="1:21" x14ac:dyDescent="0.3">
      <c r="B4" s="88" t="s">
        <v>3</v>
      </c>
      <c r="C4" s="27"/>
    </row>
    <row r="6" spans="1:21" ht="15" thickBot="1" x14ac:dyDescent="0.35">
      <c r="I6" s="117" t="s">
        <v>4</v>
      </c>
      <c r="J6" s="118"/>
      <c r="K6" s="118"/>
      <c r="L6" s="118"/>
      <c r="M6" s="118"/>
      <c r="N6" s="118"/>
      <c r="O6" s="119"/>
      <c r="P6" s="120"/>
      <c r="Q6" s="52" t="s">
        <v>5</v>
      </c>
      <c r="R6" s="53" t="s">
        <v>6</v>
      </c>
      <c r="S6" s="56" t="s">
        <v>7</v>
      </c>
      <c r="T6" s="60"/>
      <c r="U6" s="74" t="s">
        <v>8</v>
      </c>
    </row>
    <row r="7" spans="1:21" x14ac:dyDescent="0.3">
      <c r="F7" s="98" t="s">
        <v>9</v>
      </c>
      <c r="G7" s="101" t="s">
        <v>10</v>
      </c>
      <c r="H7" s="102"/>
      <c r="I7" s="111" t="s">
        <v>11</v>
      </c>
      <c r="J7" s="112"/>
      <c r="K7" s="105" t="s">
        <v>12</v>
      </c>
      <c r="L7" s="112"/>
      <c r="M7" s="105" t="s">
        <v>13</v>
      </c>
      <c r="N7" s="106"/>
      <c r="O7" s="43"/>
      <c r="P7" s="109" t="s">
        <v>14</v>
      </c>
      <c r="Q7" s="121"/>
      <c r="R7" s="122"/>
      <c r="S7" s="123" t="s">
        <v>15</v>
      </c>
      <c r="T7" s="115" t="s">
        <v>16</v>
      </c>
      <c r="U7" s="75" t="s">
        <v>17</v>
      </c>
    </row>
    <row r="8" spans="1:21" x14ac:dyDescent="0.3">
      <c r="F8" s="99"/>
      <c r="G8" s="103"/>
      <c r="H8" s="104"/>
      <c r="I8" s="113"/>
      <c r="J8" s="114"/>
      <c r="K8" s="107"/>
      <c r="L8" s="114"/>
      <c r="M8" s="107"/>
      <c r="N8" s="108"/>
      <c r="O8" s="43"/>
      <c r="P8" s="110"/>
      <c r="Q8" s="121"/>
      <c r="R8" s="122"/>
      <c r="S8" s="124"/>
      <c r="T8" s="116"/>
      <c r="U8" s="75" t="s">
        <v>18</v>
      </c>
    </row>
    <row r="9" spans="1:21" x14ac:dyDescent="0.3">
      <c r="B9" s="96" t="s">
        <v>19</v>
      </c>
      <c r="C9" s="19"/>
      <c r="D9" s="20"/>
      <c r="E9" s="19"/>
      <c r="F9" s="99"/>
      <c r="G9" s="50" t="s">
        <v>20</v>
      </c>
      <c r="H9" s="47" t="s">
        <v>21</v>
      </c>
      <c r="I9" s="22"/>
      <c r="J9" s="34" t="s">
        <v>22</v>
      </c>
      <c r="K9" s="37"/>
      <c r="L9" s="34" t="s">
        <v>23</v>
      </c>
      <c r="M9" s="37"/>
      <c r="N9" s="38" t="s">
        <v>23</v>
      </c>
      <c r="O9" s="44"/>
      <c r="P9" s="46" t="s">
        <v>24</v>
      </c>
      <c r="Q9" s="36">
        <v>0.1</v>
      </c>
      <c r="R9" s="54">
        <v>0.1</v>
      </c>
      <c r="S9" s="57">
        <v>0.5</v>
      </c>
      <c r="T9" s="61">
        <v>2</v>
      </c>
      <c r="U9" s="75" t="s">
        <v>25</v>
      </c>
    </row>
    <row r="10" spans="1:21" ht="15" thickBot="1" x14ac:dyDescent="0.35">
      <c r="A10" s="19"/>
      <c r="B10" s="19" t="s">
        <v>26</v>
      </c>
      <c r="C10" s="19" t="s">
        <v>16</v>
      </c>
      <c r="D10" s="20" t="s">
        <v>27</v>
      </c>
      <c r="E10" s="19" t="s">
        <v>28</v>
      </c>
      <c r="F10" s="100"/>
      <c r="G10" s="51" t="s">
        <v>29</v>
      </c>
      <c r="H10" s="48">
        <v>5</v>
      </c>
      <c r="I10" s="41" t="s">
        <v>30</v>
      </c>
      <c r="J10" s="42">
        <v>0.3</v>
      </c>
      <c r="K10" s="39" t="s">
        <v>30</v>
      </c>
      <c r="L10" s="42">
        <v>0.2</v>
      </c>
      <c r="M10" s="39" t="s">
        <v>30</v>
      </c>
      <c r="N10" s="40">
        <v>0.2</v>
      </c>
      <c r="O10" s="45" t="s">
        <v>31</v>
      </c>
      <c r="P10" s="35">
        <v>0.3</v>
      </c>
      <c r="Q10" s="45" t="s">
        <v>32</v>
      </c>
      <c r="R10" s="55" t="s">
        <v>32</v>
      </c>
      <c r="S10" s="58" t="s">
        <v>32</v>
      </c>
      <c r="T10" s="62" t="s">
        <v>32</v>
      </c>
      <c r="U10" s="97" t="s">
        <v>33</v>
      </c>
    </row>
    <row r="11" spans="1:21" s="6" customFormat="1" x14ac:dyDescent="0.3">
      <c r="A11" s="89">
        <v>1</v>
      </c>
      <c r="B11" s="29" t="s">
        <v>34</v>
      </c>
      <c r="C11" s="29" t="s">
        <v>35</v>
      </c>
      <c r="D11" s="30">
        <v>108</v>
      </c>
      <c r="E11" s="29" t="s">
        <v>36</v>
      </c>
      <c r="F11" s="85">
        <f t="shared" ref="F11:F28" si="0">H11+S11+T11+U11</f>
        <v>7.2111863384693526</v>
      </c>
      <c r="G11" s="49">
        <v>8.7919999999999998</v>
      </c>
      <c r="H11" s="64">
        <f t="shared" ref="H11:H28" si="1">ROUND((G11*$H$10)/MAX($G$11:$G$28),2)</f>
        <v>5</v>
      </c>
      <c r="I11" s="78">
        <v>9.6</v>
      </c>
      <c r="J11" s="66">
        <f t="shared" ref="J11:J28" si="2">ROUND((I11*$J$10)/MAX($I$11:$I$28),2)</f>
        <v>0.3</v>
      </c>
      <c r="K11" s="78">
        <v>0.6</v>
      </c>
      <c r="L11" s="66">
        <f t="shared" ref="L11:L28" si="3">ROUND((K11*$L$10)/MAX($K$11:$K$28),2)</f>
        <v>0.06</v>
      </c>
      <c r="M11" s="78">
        <v>0</v>
      </c>
      <c r="N11" s="66">
        <f t="shared" ref="N11:N28" si="4">ROUND((M11*$N$10)/MAX($M$11:$M$28),2)</f>
        <v>0</v>
      </c>
      <c r="O11" s="67">
        <f t="shared" ref="O11:O28" si="5">J11+L11+N11</f>
        <v>0.36</v>
      </c>
      <c r="P11" s="66">
        <f t="shared" ref="P11:P28" si="6">ROUND((O11*$P$10)/MAX($O$11:$O$28),2)</f>
        <v>0.26</v>
      </c>
      <c r="Q11" s="78">
        <v>0.1</v>
      </c>
      <c r="R11" s="78">
        <v>0.1</v>
      </c>
      <c r="S11" s="69">
        <f t="shared" ref="S11:S28" si="7">P11+Q11+R11</f>
        <v>0.45999999999999996</v>
      </c>
      <c r="T11" s="80">
        <v>0.95118633846935252</v>
      </c>
      <c r="U11" s="63">
        <v>0.8</v>
      </c>
    </row>
    <row r="12" spans="1:21" s="6" customFormat="1" x14ac:dyDescent="0.3">
      <c r="A12" s="89">
        <v>2</v>
      </c>
      <c r="B12" s="29" t="s">
        <v>37</v>
      </c>
      <c r="C12" s="29" t="s">
        <v>38</v>
      </c>
      <c r="D12" s="30">
        <v>108</v>
      </c>
      <c r="E12" s="29" t="s">
        <v>36</v>
      </c>
      <c r="F12" s="85">
        <f t="shared" si="0"/>
        <v>6.9076618089662762</v>
      </c>
      <c r="G12" s="49">
        <v>8.1910000000000007</v>
      </c>
      <c r="H12" s="64">
        <f t="shared" si="1"/>
        <v>4.66</v>
      </c>
      <c r="I12" s="78">
        <v>3.2</v>
      </c>
      <c r="J12" s="66">
        <f t="shared" si="2"/>
        <v>0.1</v>
      </c>
      <c r="K12" s="78">
        <v>0.5</v>
      </c>
      <c r="L12" s="66">
        <f t="shared" si="3"/>
        <v>0.05</v>
      </c>
      <c r="M12" s="78">
        <v>1.5</v>
      </c>
      <c r="N12" s="66">
        <f t="shared" si="4"/>
        <v>0.18</v>
      </c>
      <c r="O12" s="67">
        <f t="shared" si="5"/>
        <v>0.33</v>
      </c>
      <c r="P12" s="66">
        <f t="shared" si="6"/>
        <v>0.24</v>
      </c>
      <c r="Q12" s="78">
        <v>0.1</v>
      </c>
      <c r="R12" s="78">
        <v>0</v>
      </c>
      <c r="S12" s="69">
        <f t="shared" si="7"/>
        <v>0.33999999999999997</v>
      </c>
      <c r="T12" s="80">
        <v>0.90766180896627591</v>
      </c>
      <c r="U12" s="63">
        <v>1</v>
      </c>
    </row>
    <row r="13" spans="1:21" s="6" customFormat="1" x14ac:dyDescent="0.3">
      <c r="A13" s="89">
        <v>3</v>
      </c>
      <c r="B13" s="29" t="s">
        <v>39</v>
      </c>
      <c r="C13" s="29" t="s">
        <v>40</v>
      </c>
      <c r="D13" s="30">
        <v>105</v>
      </c>
      <c r="E13" s="29" t="s">
        <v>41</v>
      </c>
      <c r="F13" s="85">
        <f t="shared" si="0"/>
        <v>6.46</v>
      </c>
      <c r="G13" s="49">
        <v>6.819</v>
      </c>
      <c r="H13" s="64">
        <f t="shared" si="1"/>
        <v>3.88</v>
      </c>
      <c r="I13" s="78">
        <v>0</v>
      </c>
      <c r="J13" s="66">
        <f t="shared" si="2"/>
        <v>0</v>
      </c>
      <c r="K13" s="78">
        <v>0</v>
      </c>
      <c r="L13" s="66">
        <f t="shared" si="3"/>
        <v>0</v>
      </c>
      <c r="M13" s="78">
        <v>0</v>
      </c>
      <c r="N13" s="66">
        <f t="shared" si="4"/>
        <v>0</v>
      </c>
      <c r="O13" s="67">
        <f t="shared" si="5"/>
        <v>0</v>
      </c>
      <c r="P13" s="66">
        <f t="shared" si="6"/>
        <v>0</v>
      </c>
      <c r="Q13" s="78">
        <v>0</v>
      </c>
      <c r="R13" s="78">
        <v>0.08</v>
      </c>
      <c r="S13" s="69">
        <f t="shared" si="7"/>
        <v>0.08</v>
      </c>
      <c r="T13" s="80">
        <v>2</v>
      </c>
      <c r="U13" s="63">
        <v>0.5</v>
      </c>
    </row>
    <row r="14" spans="1:21" s="6" customFormat="1" x14ac:dyDescent="0.3">
      <c r="A14" s="89">
        <v>4</v>
      </c>
      <c r="B14" s="29" t="s">
        <v>42</v>
      </c>
      <c r="C14" s="29" t="s">
        <v>43</v>
      </c>
      <c r="D14" s="30">
        <v>108</v>
      </c>
      <c r="E14" s="29" t="s">
        <v>36</v>
      </c>
      <c r="F14" s="85">
        <f t="shared" si="0"/>
        <v>6.160494584276031</v>
      </c>
      <c r="G14" s="49">
        <v>7.3920000000000003</v>
      </c>
      <c r="H14" s="64">
        <f t="shared" si="1"/>
        <v>4.2</v>
      </c>
      <c r="I14" s="78">
        <v>0</v>
      </c>
      <c r="J14" s="66">
        <f t="shared" si="2"/>
        <v>0</v>
      </c>
      <c r="K14" s="78">
        <v>1.3</v>
      </c>
      <c r="L14" s="66">
        <f t="shared" si="3"/>
        <v>0.14000000000000001</v>
      </c>
      <c r="M14" s="78">
        <v>1.5</v>
      </c>
      <c r="N14" s="66">
        <f t="shared" si="4"/>
        <v>0.18</v>
      </c>
      <c r="O14" s="67">
        <f t="shared" si="5"/>
        <v>0.32</v>
      </c>
      <c r="P14" s="66">
        <f t="shared" si="6"/>
        <v>0.23</v>
      </c>
      <c r="Q14" s="78">
        <v>0.1</v>
      </c>
      <c r="R14" s="78">
        <v>0</v>
      </c>
      <c r="S14" s="69">
        <f t="shared" si="7"/>
        <v>0.33</v>
      </c>
      <c r="T14" s="80">
        <v>0.63049458427603056</v>
      </c>
      <c r="U14" s="63">
        <v>1</v>
      </c>
    </row>
    <row r="15" spans="1:21" s="6" customFormat="1" x14ac:dyDescent="0.3">
      <c r="A15" s="89">
        <v>5</v>
      </c>
      <c r="B15" s="29" t="s">
        <v>44</v>
      </c>
      <c r="C15" s="29" t="s">
        <v>45</v>
      </c>
      <c r="D15" s="30">
        <v>149</v>
      </c>
      <c r="E15" s="29" t="s">
        <v>45</v>
      </c>
      <c r="F15" s="85">
        <f t="shared" si="0"/>
        <v>6.0068302619114835</v>
      </c>
      <c r="G15" s="49">
        <v>7.798</v>
      </c>
      <c r="H15" s="64">
        <f t="shared" si="1"/>
        <v>4.43</v>
      </c>
      <c r="I15" s="78">
        <v>0.4</v>
      </c>
      <c r="J15" s="66">
        <f t="shared" si="2"/>
        <v>0.01</v>
      </c>
      <c r="K15" s="78">
        <v>1.9</v>
      </c>
      <c r="L15" s="66">
        <f t="shared" si="3"/>
        <v>0.2</v>
      </c>
      <c r="M15" s="78">
        <v>1.7</v>
      </c>
      <c r="N15" s="66">
        <f t="shared" si="4"/>
        <v>0.2</v>
      </c>
      <c r="O15" s="67">
        <f t="shared" si="5"/>
        <v>0.41000000000000003</v>
      </c>
      <c r="P15" s="66">
        <f t="shared" si="6"/>
        <v>0.3</v>
      </c>
      <c r="Q15" s="78">
        <v>0.1</v>
      </c>
      <c r="R15" s="78">
        <v>0.1</v>
      </c>
      <c r="S15" s="69">
        <f t="shared" si="7"/>
        <v>0.5</v>
      </c>
      <c r="T15" s="80">
        <v>0.2768302619114843</v>
      </c>
      <c r="U15" s="63">
        <v>0.8</v>
      </c>
    </row>
    <row r="16" spans="1:21" s="6" customFormat="1" x14ac:dyDescent="0.3">
      <c r="A16" s="20">
        <v>6</v>
      </c>
      <c r="B16" s="29" t="s">
        <v>46</v>
      </c>
      <c r="C16" s="29" t="s">
        <v>47</v>
      </c>
      <c r="D16" s="30">
        <v>115</v>
      </c>
      <c r="E16" s="29" t="s">
        <v>48</v>
      </c>
      <c r="F16" s="85">
        <f t="shared" si="0"/>
        <v>5.9123230260410384</v>
      </c>
      <c r="G16" s="49">
        <v>7.3369999999999997</v>
      </c>
      <c r="H16" s="64">
        <f t="shared" si="1"/>
        <v>4.17</v>
      </c>
      <c r="I16" s="78">
        <v>0.4</v>
      </c>
      <c r="J16" s="66">
        <f t="shared" si="2"/>
        <v>0.01</v>
      </c>
      <c r="K16" s="78">
        <v>0</v>
      </c>
      <c r="L16" s="66">
        <f t="shared" si="3"/>
        <v>0</v>
      </c>
      <c r="M16" s="78">
        <v>0</v>
      </c>
      <c r="N16" s="66">
        <f t="shared" si="4"/>
        <v>0</v>
      </c>
      <c r="O16" s="67">
        <f t="shared" si="5"/>
        <v>0.01</v>
      </c>
      <c r="P16" s="66">
        <f t="shared" si="6"/>
        <v>0.01</v>
      </c>
      <c r="Q16" s="78">
        <v>0</v>
      </c>
      <c r="R16" s="78">
        <v>0</v>
      </c>
      <c r="S16" s="69">
        <f t="shared" si="7"/>
        <v>0.01</v>
      </c>
      <c r="T16" s="80">
        <v>0.73232302604103838</v>
      </c>
      <c r="U16" s="63">
        <v>1</v>
      </c>
    </row>
    <row r="17" spans="1:21" s="6" customFormat="1" x14ac:dyDescent="0.3">
      <c r="A17" s="20">
        <v>7</v>
      </c>
      <c r="B17" s="29" t="s">
        <v>49</v>
      </c>
      <c r="C17" s="29" t="s">
        <v>50</v>
      </c>
      <c r="D17" s="30">
        <v>115</v>
      </c>
      <c r="E17" s="29" t="s">
        <v>48</v>
      </c>
      <c r="F17" s="85">
        <f t="shared" si="0"/>
        <v>5.227614648380257</v>
      </c>
      <c r="G17" s="49">
        <v>5.4960000000000004</v>
      </c>
      <c r="H17" s="64">
        <f t="shared" si="1"/>
        <v>3.13</v>
      </c>
      <c r="I17" s="78">
        <v>0</v>
      </c>
      <c r="J17" s="66">
        <f t="shared" si="2"/>
        <v>0</v>
      </c>
      <c r="K17" s="78">
        <v>0</v>
      </c>
      <c r="L17" s="66">
        <f t="shared" si="3"/>
        <v>0</v>
      </c>
      <c r="M17" s="78">
        <v>1</v>
      </c>
      <c r="N17" s="66">
        <f t="shared" si="4"/>
        <v>0.12</v>
      </c>
      <c r="O17" s="67">
        <f t="shared" si="5"/>
        <v>0.12</v>
      </c>
      <c r="P17" s="66">
        <f t="shared" si="6"/>
        <v>0.09</v>
      </c>
      <c r="Q17" s="78">
        <v>0</v>
      </c>
      <c r="R17" s="78">
        <v>0</v>
      </c>
      <c r="S17" s="69">
        <f t="shared" si="7"/>
        <v>0.09</v>
      </c>
      <c r="T17" s="80">
        <v>1.0076146483802577</v>
      </c>
      <c r="U17" s="63">
        <v>1</v>
      </c>
    </row>
    <row r="18" spans="1:21" s="6" customFormat="1" x14ac:dyDescent="0.3">
      <c r="A18" s="20">
        <v>8</v>
      </c>
      <c r="B18" s="29" t="s">
        <v>51</v>
      </c>
      <c r="C18" s="29" t="s">
        <v>52</v>
      </c>
      <c r="D18" s="30">
        <v>108</v>
      </c>
      <c r="E18" s="29" t="s">
        <v>36</v>
      </c>
      <c r="F18" s="85">
        <f t="shared" si="0"/>
        <v>5.1338998062656254</v>
      </c>
      <c r="G18" s="49">
        <v>7.1379999999999999</v>
      </c>
      <c r="H18" s="64">
        <f t="shared" si="1"/>
        <v>4.0599999999999996</v>
      </c>
      <c r="I18" s="78">
        <v>0</v>
      </c>
      <c r="J18" s="66">
        <f t="shared" si="2"/>
        <v>0</v>
      </c>
      <c r="K18" s="78">
        <v>0</v>
      </c>
      <c r="L18" s="66">
        <f t="shared" si="3"/>
        <v>0</v>
      </c>
      <c r="M18" s="78">
        <v>0</v>
      </c>
      <c r="N18" s="66">
        <f t="shared" si="4"/>
        <v>0</v>
      </c>
      <c r="O18" s="67">
        <f t="shared" si="5"/>
        <v>0</v>
      </c>
      <c r="P18" s="66">
        <f t="shared" si="6"/>
        <v>0</v>
      </c>
      <c r="Q18" s="78">
        <v>0</v>
      </c>
      <c r="R18" s="78">
        <v>0</v>
      </c>
      <c r="S18" s="69">
        <f t="shared" si="7"/>
        <v>0</v>
      </c>
      <c r="T18" s="80">
        <v>0.2738998062656261</v>
      </c>
      <c r="U18" s="63">
        <v>0.8</v>
      </c>
    </row>
    <row r="19" spans="1:21" s="6" customFormat="1" x14ac:dyDescent="0.3">
      <c r="A19" s="20">
        <v>9</v>
      </c>
      <c r="B19" s="29" t="s">
        <v>53</v>
      </c>
      <c r="C19" s="29" t="s">
        <v>54</v>
      </c>
      <c r="D19" s="30">
        <v>148</v>
      </c>
      <c r="E19" s="29" t="s">
        <v>55</v>
      </c>
      <c r="F19" s="85">
        <f t="shared" si="0"/>
        <v>5.1200304517793098</v>
      </c>
      <c r="G19" s="49">
        <v>6.9489999999999998</v>
      </c>
      <c r="H19" s="64">
        <f t="shared" si="1"/>
        <v>3.95</v>
      </c>
      <c r="I19" s="78">
        <v>1.7</v>
      </c>
      <c r="J19" s="66">
        <f t="shared" si="2"/>
        <v>0.05</v>
      </c>
      <c r="K19" s="78">
        <v>0.5</v>
      </c>
      <c r="L19" s="66">
        <f t="shared" si="3"/>
        <v>0.05</v>
      </c>
      <c r="M19" s="78">
        <v>1</v>
      </c>
      <c r="N19" s="66">
        <f t="shared" si="4"/>
        <v>0.12</v>
      </c>
      <c r="O19" s="67">
        <f t="shared" si="5"/>
        <v>0.22</v>
      </c>
      <c r="P19" s="66">
        <f t="shared" si="6"/>
        <v>0.16</v>
      </c>
      <c r="Q19" s="78">
        <v>0.1</v>
      </c>
      <c r="R19" s="78">
        <v>0.06</v>
      </c>
      <c r="S19" s="69">
        <f t="shared" si="7"/>
        <v>0.32</v>
      </c>
      <c r="T19" s="80">
        <v>0.35003045177930914</v>
      </c>
      <c r="U19" s="63">
        <v>0.5</v>
      </c>
    </row>
    <row r="20" spans="1:21" s="6" customFormat="1" x14ac:dyDescent="0.3">
      <c r="A20" s="20">
        <v>10</v>
      </c>
      <c r="B20" s="29" t="s">
        <v>56</v>
      </c>
      <c r="C20" s="29" t="s">
        <v>57</v>
      </c>
      <c r="D20" s="30">
        <v>101</v>
      </c>
      <c r="E20" s="29" t="s">
        <v>57</v>
      </c>
      <c r="F20" s="85">
        <f t="shared" si="0"/>
        <v>4.9486548736775404</v>
      </c>
      <c r="G20" s="49">
        <v>6.0149999999999997</v>
      </c>
      <c r="H20" s="64">
        <f t="shared" si="1"/>
        <v>3.42</v>
      </c>
      <c r="I20" s="78">
        <v>1.6</v>
      </c>
      <c r="J20" s="66">
        <f t="shared" si="2"/>
        <v>0.05</v>
      </c>
      <c r="K20" s="78">
        <v>0</v>
      </c>
      <c r="L20" s="66">
        <f t="shared" si="3"/>
        <v>0</v>
      </c>
      <c r="M20" s="79">
        <v>0.1</v>
      </c>
      <c r="N20" s="66">
        <f t="shared" si="4"/>
        <v>0.01</v>
      </c>
      <c r="O20" s="67">
        <f t="shared" si="5"/>
        <v>6.0000000000000005E-2</v>
      </c>
      <c r="P20" s="66">
        <f t="shared" si="6"/>
        <v>0.04</v>
      </c>
      <c r="Q20" s="78">
        <v>3.0499999999999999E-2</v>
      </c>
      <c r="R20" s="78">
        <v>0</v>
      </c>
      <c r="S20" s="69">
        <f t="shared" si="7"/>
        <v>7.0500000000000007E-2</v>
      </c>
      <c r="T20" s="80">
        <v>0.65815487367754033</v>
      </c>
      <c r="U20" s="63">
        <v>0.8</v>
      </c>
    </row>
    <row r="21" spans="1:21" s="6" customFormat="1" x14ac:dyDescent="0.3">
      <c r="A21" s="20">
        <v>11</v>
      </c>
      <c r="B21" s="29" t="s">
        <v>58</v>
      </c>
      <c r="C21" s="29" t="s">
        <v>59</v>
      </c>
      <c r="D21" s="30">
        <v>108</v>
      </c>
      <c r="E21" s="29" t="s">
        <v>36</v>
      </c>
      <c r="F21" s="85">
        <f t="shared" si="0"/>
        <v>4.9335876949580868</v>
      </c>
      <c r="G21" s="49">
        <v>5.7270000000000003</v>
      </c>
      <c r="H21" s="64">
        <f t="shared" si="1"/>
        <v>3.26</v>
      </c>
      <c r="I21" s="78">
        <v>0</v>
      </c>
      <c r="J21" s="66">
        <f t="shared" si="2"/>
        <v>0</v>
      </c>
      <c r="K21" s="78">
        <v>0.8</v>
      </c>
      <c r="L21" s="66">
        <f t="shared" si="3"/>
        <v>0.08</v>
      </c>
      <c r="M21" s="78">
        <v>0.85</v>
      </c>
      <c r="N21" s="66">
        <f t="shared" si="4"/>
        <v>0.1</v>
      </c>
      <c r="O21" s="67">
        <f t="shared" si="5"/>
        <v>0.18</v>
      </c>
      <c r="P21" s="66">
        <f t="shared" si="6"/>
        <v>0.13</v>
      </c>
      <c r="Q21" s="78">
        <v>0.1</v>
      </c>
      <c r="R21" s="78">
        <v>0</v>
      </c>
      <c r="S21" s="69">
        <f t="shared" si="7"/>
        <v>0.23</v>
      </c>
      <c r="T21" s="80">
        <v>0.44358769495808714</v>
      </c>
      <c r="U21" s="63">
        <v>1</v>
      </c>
    </row>
    <row r="22" spans="1:21" s="6" customFormat="1" x14ac:dyDescent="0.3">
      <c r="A22" s="20">
        <v>12</v>
      </c>
      <c r="B22" s="29" t="s">
        <v>60</v>
      </c>
      <c r="C22" s="29" t="s">
        <v>61</v>
      </c>
      <c r="D22" s="30">
        <v>136</v>
      </c>
      <c r="E22" s="29" t="s">
        <v>62</v>
      </c>
      <c r="F22" s="85">
        <f t="shared" si="0"/>
        <v>4.4373835669403858</v>
      </c>
      <c r="G22" s="49">
        <v>5.1100000000000003</v>
      </c>
      <c r="H22" s="64">
        <f t="shared" si="1"/>
        <v>2.91</v>
      </c>
      <c r="I22" s="78">
        <v>1.6</v>
      </c>
      <c r="J22" s="66">
        <f t="shared" si="2"/>
        <v>0.05</v>
      </c>
      <c r="K22" s="78">
        <v>1</v>
      </c>
      <c r="L22" s="66">
        <f t="shared" si="3"/>
        <v>0.11</v>
      </c>
      <c r="M22" s="78">
        <v>1.5</v>
      </c>
      <c r="N22" s="66">
        <f t="shared" si="4"/>
        <v>0.18</v>
      </c>
      <c r="O22" s="67">
        <f t="shared" si="5"/>
        <v>0.33999999999999997</v>
      </c>
      <c r="P22" s="66">
        <f t="shared" si="6"/>
        <v>0.25</v>
      </c>
      <c r="Q22" s="78">
        <v>0.1</v>
      </c>
      <c r="R22" s="78">
        <v>0</v>
      </c>
      <c r="S22" s="69">
        <f t="shared" si="7"/>
        <v>0.35</v>
      </c>
      <c r="T22" s="80">
        <v>0.37738356694038588</v>
      </c>
      <c r="U22" s="63">
        <v>0.8</v>
      </c>
    </row>
    <row r="23" spans="1:21" s="6" customFormat="1" x14ac:dyDescent="0.3">
      <c r="A23" s="20">
        <v>13</v>
      </c>
      <c r="B23" s="29" t="s">
        <v>63</v>
      </c>
      <c r="C23" s="29" t="s">
        <v>64</v>
      </c>
      <c r="D23" s="30">
        <v>143</v>
      </c>
      <c r="E23" s="29" t="s">
        <v>65</v>
      </c>
      <c r="F23" s="85">
        <f t="shared" si="0"/>
        <v>4.4277864658605504</v>
      </c>
      <c r="G23" s="86">
        <v>6.0880000000000001</v>
      </c>
      <c r="H23" s="64">
        <f t="shared" si="1"/>
        <v>3.46</v>
      </c>
      <c r="I23" s="78">
        <v>0</v>
      </c>
      <c r="J23" s="66">
        <f t="shared" si="2"/>
        <v>0</v>
      </c>
      <c r="K23" s="78">
        <v>0.5</v>
      </c>
      <c r="L23" s="66">
        <f t="shared" si="3"/>
        <v>0.05</v>
      </c>
      <c r="M23" s="78">
        <v>0</v>
      </c>
      <c r="N23" s="66">
        <f t="shared" si="4"/>
        <v>0</v>
      </c>
      <c r="O23" s="67">
        <f t="shared" si="5"/>
        <v>0.05</v>
      </c>
      <c r="P23" s="66">
        <f t="shared" si="6"/>
        <v>0.04</v>
      </c>
      <c r="Q23" s="78">
        <v>0.1</v>
      </c>
      <c r="R23" s="78">
        <v>0.1</v>
      </c>
      <c r="S23" s="69">
        <f t="shared" si="7"/>
        <v>0.24000000000000002</v>
      </c>
      <c r="T23" s="80">
        <v>0.7277864658605504</v>
      </c>
      <c r="U23" s="63">
        <v>0</v>
      </c>
    </row>
    <row r="24" spans="1:21" s="6" customFormat="1" x14ac:dyDescent="0.3">
      <c r="A24" s="20">
        <v>14</v>
      </c>
      <c r="B24" s="29" t="s">
        <v>66</v>
      </c>
      <c r="C24" s="29" t="s">
        <v>67</v>
      </c>
      <c r="D24" s="30">
        <v>137</v>
      </c>
      <c r="E24" s="29" t="s">
        <v>67</v>
      </c>
      <c r="F24" s="85">
        <f t="shared" si="0"/>
        <v>3.8310834821153437</v>
      </c>
      <c r="G24" s="49">
        <v>4.0469999999999997</v>
      </c>
      <c r="H24" s="64">
        <f t="shared" si="1"/>
        <v>2.2999999999999998</v>
      </c>
      <c r="I24" s="78">
        <v>0</v>
      </c>
      <c r="J24" s="66">
        <f t="shared" si="2"/>
        <v>0</v>
      </c>
      <c r="K24" s="78">
        <v>0.5</v>
      </c>
      <c r="L24" s="66">
        <f t="shared" si="3"/>
        <v>0.05</v>
      </c>
      <c r="M24" s="78">
        <v>0</v>
      </c>
      <c r="N24" s="66">
        <f t="shared" si="4"/>
        <v>0</v>
      </c>
      <c r="O24" s="67">
        <f t="shared" si="5"/>
        <v>0.05</v>
      </c>
      <c r="P24" s="66">
        <f t="shared" si="6"/>
        <v>0.04</v>
      </c>
      <c r="Q24" s="78">
        <v>0.1</v>
      </c>
      <c r="R24" s="78">
        <v>0</v>
      </c>
      <c r="S24" s="69">
        <f t="shared" si="7"/>
        <v>0.14000000000000001</v>
      </c>
      <c r="T24" s="80">
        <v>0.59108348211534334</v>
      </c>
      <c r="U24" s="63">
        <v>0.8</v>
      </c>
    </row>
    <row r="25" spans="1:21" s="6" customFormat="1" x14ac:dyDescent="0.3">
      <c r="A25" s="20">
        <v>15</v>
      </c>
      <c r="B25" s="29" t="s">
        <v>68</v>
      </c>
      <c r="C25" s="29" t="s">
        <v>69</v>
      </c>
      <c r="D25" s="30">
        <v>108</v>
      </c>
      <c r="E25" s="29" t="s">
        <v>36</v>
      </c>
      <c r="F25" s="85">
        <f t="shared" si="0"/>
        <v>3.7563386691328366</v>
      </c>
      <c r="G25" s="49">
        <v>4.0209999999999999</v>
      </c>
      <c r="H25" s="64">
        <f t="shared" si="1"/>
        <v>2.29</v>
      </c>
      <c r="I25" s="78">
        <v>0</v>
      </c>
      <c r="J25" s="66">
        <f t="shared" si="2"/>
        <v>0</v>
      </c>
      <c r="K25" s="78">
        <v>0</v>
      </c>
      <c r="L25" s="66">
        <f t="shared" si="3"/>
        <v>0</v>
      </c>
      <c r="M25" s="78">
        <v>0.2</v>
      </c>
      <c r="N25" s="66">
        <f t="shared" si="4"/>
        <v>0.02</v>
      </c>
      <c r="O25" s="67">
        <f t="shared" si="5"/>
        <v>0.02</v>
      </c>
      <c r="P25" s="66">
        <f t="shared" si="6"/>
        <v>0.01</v>
      </c>
      <c r="Q25" s="78">
        <v>0</v>
      </c>
      <c r="R25" s="78">
        <v>0</v>
      </c>
      <c r="S25" s="69">
        <f t="shared" si="7"/>
        <v>0.01</v>
      </c>
      <c r="T25" s="80">
        <v>0.65633866913283667</v>
      </c>
      <c r="U25" s="63">
        <v>0.8</v>
      </c>
    </row>
    <row r="26" spans="1:21" s="5" customFormat="1" x14ac:dyDescent="0.3">
      <c r="A26" s="20">
        <v>16</v>
      </c>
      <c r="B26" s="29" t="s">
        <v>70</v>
      </c>
      <c r="C26" s="29" t="s">
        <v>71</v>
      </c>
      <c r="D26" s="30">
        <v>129</v>
      </c>
      <c r="E26" s="29" t="s">
        <v>71</v>
      </c>
      <c r="F26" s="85">
        <f t="shared" si="0"/>
        <v>3.7342266884503283</v>
      </c>
      <c r="G26" s="23">
        <v>4.5149999999999997</v>
      </c>
      <c r="H26" s="64">
        <f t="shared" si="1"/>
        <v>2.57</v>
      </c>
      <c r="I26" s="72">
        <v>0</v>
      </c>
      <c r="J26" s="66">
        <f t="shared" si="2"/>
        <v>0</v>
      </c>
      <c r="K26" s="72">
        <v>0</v>
      </c>
      <c r="L26" s="66">
        <f t="shared" si="3"/>
        <v>0</v>
      </c>
      <c r="M26" s="72">
        <v>0</v>
      </c>
      <c r="N26" s="66">
        <f t="shared" si="4"/>
        <v>0</v>
      </c>
      <c r="O26" s="67">
        <f t="shared" si="5"/>
        <v>0</v>
      </c>
      <c r="P26" s="66">
        <f t="shared" si="6"/>
        <v>0</v>
      </c>
      <c r="Q26" s="72">
        <v>0</v>
      </c>
      <c r="R26" s="72">
        <v>0</v>
      </c>
      <c r="S26" s="69">
        <f t="shared" si="7"/>
        <v>0</v>
      </c>
      <c r="T26" s="81">
        <v>0.36422668845032852</v>
      </c>
      <c r="U26" s="32">
        <v>0.8</v>
      </c>
    </row>
    <row r="27" spans="1:21" s="6" customFormat="1" x14ac:dyDescent="0.3">
      <c r="A27" s="20">
        <v>17</v>
      </c>
      <c r="B27" s="29" t="s">
        <v>72</v>
      </c>
      <c r="C27" s="29" t="s">
        <v>62</v>
      </c>
      <c r="D27" s="30">
        <v>136</v>
      </c>
      <c r="E27" s="29" t="s">
        <v>62</v>
      </c>
      <c r="F27" s="85">
        <f t="shared" si="0"/>
        <v>3.4585398353878976</v>
      </c>
      <c r="G27" s="23">
        <v>4.1829999999999998</v>
      </c>
      <c r="H27" s="64">
        <f t="shared" si="1"/>
        <v>2.38</v>
      </c>
      <c r="I27" s="72">
        <v>0.2</v>
      </c>
      <c r="J27" s="66">
        <f t="shared" si="2"/>
        <v>0.01</v>
      </c>
      <c r="K27" s="72">
        <v>0</v>
      </c>
      <c r="L27" s="66">
        <f t="shared" si="3"/>
        <v>0</v>
      </c>
      <c r="M27" s="78">
        <v>0</v>
      </c>
      <c r="N27" s="66">
        <f t="shared" si="4"/>
        <v>0</v>
      </c>
      <c r="O27" s="67">
        <f t="shared" si="5"/>
        <v>0.01</v>
      </c>
      <c r="P27" s="66">
        <f t="shared" si="6"/>
        <v>0.01</v>
      </c>
      <c r="Q27" s="72">
        <v>0.1</v>
      </c>
      <c r="R27" s="72">
        <v>0</v>
      </c>
      <c r="S27" s="69">
        <f t="shared" si="7"/>
        <v>0.11</v>
      </c>
      <c r="T27" s="81">
        <v>0.16853983538789791</v>
      </c>
      <c r="U27" s="32">
        <v>0.8</v>
      </c>
    </row>
    <row r="28" spans="1:21" s="5" customFormat="1" x14ac:dyDescent="0.3">
      <c r="A28" s="20">
        <v>18</v>
      </c>
      <c r="B28" s="29" t="s">
        <v>73</v>
      </c>
      <c r="C28" s="29" t="s">
        <v>74</v>
      </c>
      <c r="D28" s="30">
        <v>129</v>
      </c>
      <c r="E28" s="29" t="s">
        <v>71</v>
      </c>
      <c r="F28" s="85">
        <f t="shared" si="0"/>
        <v>2.0082485813056583</v>
      </c>
      <c r="G28" s="23">
        <v>0</v>
      </c>
      <c r="H28" s="64">
        <f t="shared" si="1"/>
        <v>0</v>
      </c>
      <c r="I28" s="72">
        <v>0</v>
      </c>
      <c r="J28" s="66">
        <f t="shared" si="2"/>
        <v>0</v>
      </c>
      <c r="K28" s="72">
        <v>0</v>
      </c>
      <c r="L28" s="66">
        <f t="shared" si="3"/>
        <v>0</v>
      </c>
      <c r="M28" s="72">
        <v>0</v>
      </c>
      <c r="N28" s="66">
        <f t="shared" si="4"/>
        <v>0</v>
      </c>
      <c r="O28" s="67">
        <f t="shared" si="5"/>
        <v>0</v>
      </c>
      <c r="P28" s="66">
        <f t="shared" si="6"/>
        <v>0</v>
      </c>
      <c r="Q28" s="72">
        <v>0</v>
      </c>
      <c r="R28" s="72">
        <v>0</v>
      </c>
      <c r="S28" s="69">
        <f t="shared" si="7"/>
        <v>0</v>
      </c>
      <c r="T28" s="81">
        <v>1.2082485813056583</v>
      </c>
      <c r="U28" s="32">
        <v>0.8</v>
      </c>
    </row>
    <row r="29" spans="1:21" s="6" customFormat="1" x14ac:dyDescent="0.3">
      <c r="D29" s="7"/>
      <c r="F29" s="18"/>
      <c r="G29" s="18"/>
      <c r="H29" s="11"/>
      <c r="I29" s="8"/>
      <c r="J29" s="15"/>
      <c r="K29" s="8"/>
      <c r="L29" s="8"/>
      <c r="M29" s="8"/>
      <c r="N29" s="8"/>
      <c r="O29" s="7"/>
      <c r="P29" s="8"/>
      <c r="Q29" s="8"/>
      <c r="R29" s="8"/>
      <c r="S29" s="3"/>
      <c r="T29" s="3"/>
      <c r="U29" s="14"/>
    </row>
    <row r="30" spans="1:21" x14ac:dyDescent="0.3">
      <c r="B30" s="95" t="s">
        <v>75</v>
      </c>
      <c r="C30" s="1"/>
      <c r="D30" s="3"/>
      <c r="E30" s="1"/>
      <c r="F30" s="21"/>
      <c r="U30" s="17"/>
    </row>
    <row r="31" spans="1:21" x14ac:dyDescent="0.3">
      <c r="B31" s="1" t="s">
        <v>26</v>
      </c>
      <c r="C31" s="1" t="s">
        <v>16</v>
      </c>
      <c r="D31" s="3" t="s">
        <v>27</v>
      </c>
      <c r="E31" s="1" t="s">
        <v>28</v>
      </c>
      <c r="F31" s="21"/>
      <c r="U31" s="17"/>
    </row>
    <row r="32" spans="1:21" s="19" customFormat="1" x14ac:dyDescent="0.3">
      <c r="A32" s="90">
        <v>1</v>
      </c>
      <c r="B32" s="31" t="s">
        <v>76</v>
      </c>
      <c r="C32" s="31" t="s">
        <v>77</v>
      </c>
      <c r="D32" s="33" t="s">
        <v>78</v>
      </c>
      <c r="E32" s="31" t="s">
        <v>77</v>
      </c>
      <c r="F32" s="82">
        <f t="shared" ref="F32:F49" si="8">H32+S32+T32+U32</f>
        <v>6.1849999999999996</v>
      </c>
      <c r="G32" s="23">
        <v>6.0599166666666662</v>
      </c>
      <c r="H32" s="65">
        <f t="shared" ref="H32:H49" si="9">ROUND((G32*$H$10)/MAX($G$32:$G$49),2)</f>
        <v>3.36</v>
      </c>
      <c r="I32" s="72">
        <v>11.2</v>
      </c>
      <c r="J32" s="71">
        <f t="shared" ref="J32:J49" si="10">ROUND((I32*$J$10)/MAX($I$32:$I$49),2)</f>
        <v>0.18</v>
      </c>
      <c r="K32" s="72">
        <v>4.7</v>
      </c>
      <c r="L32" s="71">
        <f t="shared" ref="L32:L49" si="11">ROUND((K32*$L$10)/MAX($K$32:$K$49),2)</f>
        <v>0.1</v>
      </c>
      <c r="M32" s="72">
        <v>1.5</v>
      </c>
      <c r="N32" s="71">
        <f t="shared" ref="N32:N49" si="12">ROUND((M32*$N$10)/MAX($M$32:$M$49),2)</f>
        <v>0.09</v>
      </c>
      <c r="O32" s="68">
        <f t="shared" ref="O32:O49" si="13">J32+L32+N32</f>
        <v>0.37</v>
      </c>
      <c r="P32" s="71">
        <f t="shared" ref="P32:P49" si="14">ROUND((O32*$P$10)/MAX($O$32:$O$49),2)</f>
        <v>0.18</v>
      </c>
      <c r="Q32" s="72">
        <v>0.1</v>
      </c>
      <c r="R32" s="72">
        <v>0</v>
      </c>
      <c r="S32" s="70">
        <f t="shared" ref="S32:S49" si="15">P32+Q32+R32</f>
        <v>0.28000000000000003</v>
      </c>
      <c r="T32" s="84">
        <v>1.5449999999999999</v>
      </c>
      <c r="U32" s="59">
        <v>1</v>
      </c>
    </row>
    <row r="33" spans="1:21" s="19" customFormat="1" x14ac:dyDescent="0.3">
      <c r="A33" s="90">
        <v>2</v>
      </c>
      <c r="B33" s="31" t="s">
        <v>79</v>
      </c>
      <c r="C33" s="31" t="s">
        <v>80</v>
      </c>
      <c r="D33" s="33">
        <v>210</v>
      </c>
      <c r="E33" s="31" t="s">
        <v>81</v>
      </c>
      <c r="F33" s="82">
        <f t="shared" si="8"/>
        <v>5.9799999999999995</v>
      </c>
      <c r="G33" s="23">
        <v>8.1518999999999995</v>
      </c>
      <c r="H33" s="65">
        <f t="shared" si="9"/>
        <v>4.51</v>
      </c>
      <c r="I33" s="72">
        <v>8.4</v>
      </c>
      <c r="J33" s="71">
        <f t="shared" si="10"/>
        <v>0.13</v>
      </c>
      <c r="K33" s="72">
        <v>0.6</v>
      </c>
      <c r="L33" s="71">
        <f t="shared" si="11"/>
        <v>0.01</v>
      </c>
      <c r="M33" s="72">
        <v>1</v>
      </c>
      <c r="N33" s="71">
        <f t="shared" si="12"/>
        <v>0.06</v>
      </c>
      <c r="O33" s="68">
        <f t="shared" si="13"/>
        <v>0.2</v>
      </c>
      <c r="P33" s="71">
        <f t="shared" si="14"/>
        <v>0.1</v>
      </c>
      <c r="Q33" s="72">
        <v>0.1</v>
      </c>
      <c r="R33" s="72">
        <v>2.5999999999999999E-2</v>
      </c>
      <c r="S33" s="70">
        <f t="shared" si="15"/>
        <v>0.22600000000000001</v>
      </c>
      <c r="T33" s="84">
        <v>0.44400000000000001</v>
      </c>
      <c r="U33" s="59">
        <v>0.8</v>
      </c>
    </row>
    <row r="34" spans="1:21" s="19" customFormat="1" x14ac:dyDescent="0.3">
      <c r="A34" s="90">
        <v>3</v>
      </c>
      <c r="B34" s="31" t="s">
        <v>82</v>
      </c>
      <c r="C34" s="31" t="s">
        <v>83</v>
      </c>
      <c r="D34" s="33">
        <v>210</v>
      </c>
      <c r="E34" s="31" t="s">
        <v>81</v>
      </c>
      <c r="F34" s="82">
        <f t="shared" si="8"/>
        <v>5.944</v>
      </c>
      <c r="G34" s="23">
        <v>7.6718000000000002</v>
      </c>
      <c r="H34" s="65">
        <f t="shared" si="9"/>
        <v>4.25</v>
      </c>
      <c r="I34" s="72">
        <v>0.4</v>
      </c>
      <c r="J34" s="71">
        <f t="shared" si="10"/>
        <v>0.01</v>
      </c>
      <c r="K34" s="72">
        <v>1.6</v>
      </c>
      <c r="L34" s="71">
        <f t="shared" si="11"/>
        <v>0.03</v>
      </c>
      <c r="M34" s="72">
        <v>2</v>
      </c>
      <c r="N34" s="71">
        <f t="shared" si="12"/>
        <v>0.12</v>
      </c>
      <c r="O34" s="68">
        <f t="shared" si="13"/>
        <v>0.16</v>
      </c>
      <c r="P34" s="71">
        <f t="shared" si="14"/>
        <v>0.08</v>
      </c>
      <c r="Q34" s="72">
        <v>0.1</v>
      </c>
      <c r="R34" s="72">
        <v>0.1</v>
      </c>
      <c r="S34" s="70">
        <f t="shared" si="15"/>
        <v>0.28000000000000003</v>
      </c>
      <c r="T34" s="84">
        <v>0.61399999999999999</v>
      </c>
      <c r="U34" s="59">
        <v>0.8</v>
      </c>
    </row>
    <row r="35" spans="1:21" s="19" customFormat="1" x14ac:dyDescent="0.3">
      <c r="A35" s="90">
        <v>4</v>
      </c>
      <c r="B35" s="31" t="s">
        <v>84</v>
      </c>
      <c r="C35" s="31" t="s">
        <v>85</v>
      </c>
      <c r="D35" s="33">
        <v>231</v>
      </c>
      <c r="E35" s="29" t="s">
        <v>85</v>
      </c>
      <c r="F35" s="82">
        <f t="shared" si="8"/>
        <v>5.89</v>
      </c>
      <c r="G35" s="23">
        <v>5.3546856187290972</v>
      </c>
      <c r="H35" s="65">
        <f t="shared" si="9"/>
        <v>2.97</v>
      </c>
      <c r="I35" s="72">
        <v>0.4</v>
      </c>
      <c r="J35" s="71">
        <f t="shared" si="10"/>
        <v>0.01</v>
      </c>
      <c r="K35" s="77">
        <v>1.6</v>
      </c>
      <c r="L35" s="71">
        <f t="shared" si="11"/>
        <v>0.03</v>
      </c>
      <c r="M35" s="72">
        <v>0</v>
      </c>
      <c r="N35" s="71">
        <f t="shared" si="12"/>
        <v>0</v>
      </c>
      <c r="O35" s="68">
        <f t="shared" si="13"/>
        <v>0.04</v>
      </c>
      <c r="P35" s="71">
        <f t="shared" si="14"/>
        <v>0.02</v>
      </c>
      <c r="Q35" s="72">
        <v>0.1</v>
      </c>
      <c r="R35" s="72">
        <v>0</v>
      </c>
      <c r="S35" s="70">
        <f t="shared" si="15"/>
        <v>0.12000000000000001</v>
      </c>
      <c r="T35" s="84">
        <v>2</v>
      </c>
      <c r="U35" s="59">
        <v>0.8</v>
      </c>
    </row>
    <row r="36" spans="1:21" s="19" customFormat="1" x14ac:dyDescent="0.3">
      <c r="A36" s="90">
        <v>5</v>
      </c>
      <c r="B36" s="31" t="s">
        <v>86</v>
      </c>
      <c r="C36" s="31" t="s">
        <v>87</v>
      </c>
      <c r="D36" s="33">
        <v>207</v>
      </c>
      <c r="E36" s="31" t="s">
        <v>87</v>
      </c>
      <c r="F36" s="82">
        <f t="shared" si="8"/>
        <v>5.7819999999999991</v>
      </c>
      <c r="G36" s="23">
        <v>7.3324999999999996</v>
      </c>
      <c r="H36" s="65">
        <f t="shared" si="9"/>
        <v>4.0599999999999996</v>
      </c>
      <c r="I36" s="72">
        <v>0</v>
      </c>
      <c r="J36" s="71">
        <f t="shared" si="10"/>
        <v>0</v>
      </c>
      <c r="K36" s="72">
        <v>0.6</v>
      </c>
      <c r="L36" s="71">
        <f t="shared" si="11"/>
        <v>0.01</v>
      </c>
      <c r="M36" s="72">
        <v>0.75</v>
      </c>
      <c r="N36" s="71">
        <f t="shared" si="12"/>
        <v>0.05</v>
      </c>
      <c r="O36" s="68">
        <f t="shared" si="13"/>
        <v>6.0000000000000005E-2</v>
      </c>
      <c r="P36" s="71">
        <f t="shared" si="14"/>
        <v>0.03</v>
      </c>
      <c r="Q36" s="72">
        <v>8.5999999999999993E-2</v>
      </c>
      <c r="R36" s="72">
        <v>0</v>
      </c>
      <c r="S36" s="70">
        <f t="shared" si="15"/>
        <v>0.11599999999999999</v>
      </c>
      <c r="T36" s="84">
        <v>0.80600000000000005</v>
      </c>
      <c r="U36" s="59">
        <v>0.8</v>
      </c>
    </row>
    <row r="37" spans="1:21" s="19" customFormat="1" x14ac:dyDescent="0.3">
      <c r="A37" s="92">
        <v>6</v>
      </c>
      <c r="B37" s="31" t="s">
        <v>88</v>
      </c>
      <c r="C37" s="31" t="s">
        <v>89</v>
      </c>
      <c r="D37" s="33">
        <v>228</v>
      </c>
      <c r="E37" s="31" t="s">
        <v>90</v>
      </c>
      <c r="F37" s="82">
        <f t="shared" si="8"/>
        <v>5.7669999999999995</v>
      </c>
      <c r="G37" s="23">
        <v>9.0290625000000002</v>
      </c>
      <c r="H37" s="65">
        <f t="shared" si="9"/>
        <v>5</v>
      </c>
      <c r="I37" s="72">
        <v>14.8</v>
      </c>
      <c r="J37" s="71">
        <f t="shared" si="10"/>
        <v>0.23</v>
      </c>
      <c r="K37" s="72">
        <v>9.5</v>
      </c>
      <c r="L37" s="71">
        <f t="shared" si="11"/>
        <v>0.2</v>
      </c>
      <c r="M37" s="72">
        <v>2.25</v>
      </c>
      <c r="N37" s="71">
        <f t="shared" si="12"/>
        <v>0.14000000000000001</v>
      </c>
      <c r="O37" s="68">
        <f t="shared" si="13"/>
        <v>0.57000000000000006</v>
      </c>
      <c r="P37" s="71">
        <f t="shared" si="14"/>
        <v>0.28000000000000003</v>
      </c>
      <c r="Q37" s="72">
        <v>0.1</v>
      </c>
      <c r="R37" s="72">
        <v>0</v>
      </c>
      <c r="S37" s="70">
        <f t="shared" si="15"/>
        <v>0.38</v>
      </c>
      <c r="T37" s="84">
        <v>0.38700000000000001</v>
      </c>
      <c r="U37" s="59">
        <v>0</v>
      </c>
    </row>
    <row r="38" spans="1:21" s="19" customFormat="1" x14ac:dyDescent="0.3">
      <c r="A38" s="19">
        <v>7</v>
      </c>
      <c r="B38" s="31" t="s">
        <v>91</v>
      </c>
      <c r="C38" s="31" t="s">
        <v>92</v>
      </c>
      <c r="D38" s="33">
        <v>238</v>
      </c>
      <c r="E38" s="31" t="s">
        <v>92</v>
      </c>
      <c r="F38" s="82">
        <f t="shared" si="8"/>
        <v>5.7559999999999993</v>
      </c>
      <c r="G38" s="23">
        <v>8.3871000000000002</v>
      </c>
      <c r="H38" s="65">
        <f t="shared" si="9"/>
        <v>4.6399999999999997</v>
      </c>
      <c r="I38" s="72">
        <v>0</v>
      </c>
      <c r="J38" s="71">
        <f t="shared" si="10"/>
        <v>0</v>
      </c>
      <c r="K38" s="72">
        <v>0.6</v>
      </c>
      <c r="L38" s="71">
        <f t="shared" si="11"/>
        <v>0.01</v>
      </c>
      <c r="M38" s="72">
        <v>0</v>
      </c>
      <c r="N38" s="71">
        <f t="shared" si="12"/>
        <v>0</v>
      </c>
      <c r="O38" s="68">
        <f t="shared" si="13"/>
        <v>0.01</v>
      </c>
      <c r="P38" s="71">
        <f t="shared" si="14"/>
        <v>0</v>
      </c>
      <c r="Q38" s="72">
        <v>3.4000000000000002E-2</v>
      </c>
      <c r="R38" s="72">
        <v>0</v>
      </c>
      <c r="S38" s="70">
        <f t="shared" si="15"/>
        <v>3.4000000000000002E-2</v>
      </c>
      <c r="T38" s="84">
        <v>0.28199999999999997</v>
      </c>
      <c r="U38" s="59">
        <v>0.8</v>
      </c>
    </row>
    <row r="39" spans="1:21" s="19" customFormat="1" x14ac:dyDescent="0.3">
      <c r="A39" s="19">
        <v>8</v>
      </c>
      <c r="B39" s="31" t="s">
        <v>93</v>
      </c>
      <c r="C39" s="31" t="s">
        <v>94</v>
      </c>
      <c r="D39" s="33" t="s">
        <v>78</v>
      </c>
      <c r="E39" s="31" t="s">
        <v>94</v>
      </c>
      <c r="F39" s="82">
        <f t="shared" si="8"/>
        <v>5.6209999999999996</v>
      </c>
      <c r="G39" s="23">
        <v>5.6193181818181817</v>
      </c>
      <c r="H39" s="65">
        <f t="shared" si="9"/>
        <v>3.11</v>
      </c>
      <c r="I39" s="72">
        <v>19.2</v>
      </c>
      <c r="J39" s="71">
        <f t="shared" si="10"/>
        <v>0.3</v>
      </c>
      <c r="K39" s="72">
        <v>5.6</v>
      </c>
      <c r="L39" s="71">
        <f t="shared" si="11"/>
        <v>0.12</v>
      </c>
      <c r="M39" s="72">
        <v>3.25</v>
      </c>
      <c r="N39" s="71">
        <f t="shared" si="12"/>
        <v>0.2</v>
      </c>
      <c r="O39" s="68">
        <f t="shared" si="13"/>
        <v>0.62</v>
      </c>
      <c r="P39" s="71">
        <f t="shared" si="14"/>
        <v>0.3</v>
      </c>
      <c r="Q39" s="72">
        <v>0.1</v>
      </c>
      <c r="R39" s="72">
        <v>0.1</v>
      </c>
      <c r="S39" s="70">
        <f t="shared" si="15"/>
        <v>0.5</v>
      </c>
      <c r="T39" s="84">
        <v>1.2110000000000001</v>
      </c>
      <c r="U39" s="59">
        <v>0.8</v>
      </c>
    </row>
    <row r="40" spans="1:21" s="19" customFormat="1" x14ac:dyDescent="0.3">
      <c r="A40" s="19">
        <v>9</v>
      </c>
      <c r="B40" s="31" t="s">
        <v>95</v>
      </c>
      <c r="C40" s="31" t="s">
        <v>96</v>
      </c>
      <c r="D40" s="33">
        <v>251</v>
      </c>
      <c r="E40" s="31" t="s">
        <v>97</v>
      </c>
      <c r="F40" s="82">
        <f t="shared" si="8"/>
        <v>5.1760000000000002</v>
      </c>
      <c r="G40" s="23">
        <v>6.9931999999999999</v>
      </c>
      <c r="H40" s="65">
        <f t="shared" si="9"/>
        <v>3.87</v>
      </c>
      <c r="I40" s="72">
        <v>1.6</v>
      </c>
      <c r="J40" s="71">
        <f t="shared" si="10"/>
        <v>0.03</v>
      </c>
      <c r="K40" s="72">
        <v>0</v>
      </c>
      <c r="L40" s="71">
        <f t="shared" si="11"/>
        <v>0</v>
      </c>
      <c r="M40" s="72">
        <v>0.5</v>
      </c>
      <c r="N40" s="71">
        <f t="shared" si="12"/>
        <v>0.03</v>
      </c>
      <c r="O40" s="68">
        <f t="shared" si="13"/>
        <v>0.06</v>
      </c>
      <c r="P40" s="71">
        <f t="shared" si="14"/>
        <v>0.03</v>
      </c>
      <c r="Q40" s="72">
        <v>0.1</v>
      </c>
      <c r="R40" s="72">
        <v>0</v>
      </c>
      <c r="S40" s="70">
        <f t="shared" si="15"/>
        <v>0.13</v>
      </c>
      <c r="T40" s="84">
        <v>0.67600000000000005</v>
      </c>
      <c r="U40" s="59">
        <v>0.5</v>
      </c>
    </row>
    <row r="41" spans="1:21" s="19" customFormat="1" x14ac:dyDescent="0.3">
      <c r="A41" s="19">
        <v>10</v>
      </c>
      <c r="B41" s="31" t="s">
        <v>98</v>
      </c>
      <c r="C41" s="31" t="s">
        <v>99</v>
      </c>
      <c r="D41" s="33" t="s">
        <v>78</v>
      </c>
      <c r="E41" s="31" t="s">
        <v>99</v>
      </c>
      <c r="F41" s="82">
        <f t="shared" si="8"/>
        <v>5.1619999999999999</v>
      </c>
      <c r="G41" s="23">
        <v>5.4881000000000002</v>
      </c>
      <c r="H41" s="65">
        <f t="shared" si="9"/>
        <v>3.04</v>
      </c>
      <c r="I41" s="72">
        <v>4.8</v>
      </c>
      <c r="J41" s="71">
        <f t="shared" si="10"/>
        <v>0.08</v>
      </c>
      <c r="K41" s="72">
        <v>0</v>
      </c>
      <c r="L41" s="71">
        <f t="shared" si="11"/>
        <v>0</v>
      </c>
      <c r="M41" s="72">
        <v>0</v>
      </c>
      <c r="N41" s="71">
        <f t="shared" si="12"/>
        <v>0</v>
      </c>
      <c r="O41" s="68">
        <f t="shared" si="13"/>
        <v>0.08</v>
      </c>
      <c r="P41" s="71">
        <f t="shared" si="14"/>
        <v>0.04</v>
      </c>
      <c r="Q41" s="72">
        <v>0</v>
      </c>
      <c r="R41" s="72">
        <v>0</v>
      </c>
      <c r="S41" s="70">
        <f t="shared" si="15"/>
        <v>0.04</v>
      </c>
      <c r="T41" s="84">
        <v>1.282</v>
      </c>
      <c r="U41" s="59">
        <v>0.8</v>
      </c>
    </row>
    <row r="42" spans="1:21" s="19" customFormat="1" x14ac:dyDescent="0.3">
      <c r="A42" s="19">
        <v>11</v>
      </c>
      <c r="B42" s="31" t="s">
        <v>100</v>
      </c>
      <c r="C42" s="31" t="s">
        <v>101</v>
      </c>
      <c r="D42" s="33" t="s">
        <v>78</v>
      </c>
      <c r="E42" s="31" t="s">
        <v>101</v>
      </c>
      <c r="F42" s="82">
        <f t="shared" si="8"/>
        <v>5.0409999999999995</v>
      </c>
      <c r="G42" s="23">
        <v>4.7340999999999998</v>
      </c>
      <c r="H42" s="65">
        <f t="shared" si="9"/>
        <v>2.62</v>
      </c>
      <c r="I42" s="72">
        <v>4.8</v>
      </c>
      <c r="J42" s="71">
        <f t="shared" si="10"/>
        <v>0.08</v>
      </c>
      <c r="K42" s="72">
        <v>1</v>
      </c>
      <c r="L42" s="71">
        <f t="shared" si="11"/>
        <v>0.02</v>
      </c>
      <c r="M42" s="72">
        <v>0.5</v>
      </c>
      <c r="N42" s="71">
        <f t="shared" si="12"/>
        <v>0.03</v>
      </c>
      <c r="O42" s="68">
        <f t="shared" si="13"/>
        <v>0.13</v>
      </c>
      <c r="P42" s="71">
        <f t="shared" si="14"/>
        <v>0.06</v>
      </c>
      <c r="Q42" s="72">
        <v>0.1</v>
      </c>
      <c r="R42" s="72">
        <v>0.1</v>
      </c>
      <c r="S42" s="70">
        <f t="shared" si="15"/>
        <v>0.26</v>
      </c>
      <c r="T42" s="84">
        <v>1.361</v>
      </c>
      <c r="U42" s="59">
        <v>0.8</v>
      </c>
    </row>
    <row r="43" spans="1:21" s="19" customFormat="1" x14ac:dyDescent="0.3">
      <c r="A43" s="19">
        <v>12</v>
      </c>
      <c r="B43" s="31" t="s">
        <v>102</v>
      </c>
      <c r="C43" s="31" t="s">
        <v>103</v>
      </c>
      <c r="D43" s="33">
        <v>253</v>
      </c>
      <c r="E43" s="31" t="s">
        <v>104</v>
      </c>
      <c r="F43" s="82">
        <f t="shared" si="8"/>
        <v>5.0019999999999998</v>
      </c>
      <c r="G43" s="23">
        <v>6.4208252427184469</v>
      </c>
      <c r="H43" s="65">
        <f t="shared" si="9"/>
        <v>3.56</v>
      </c>
      <c r="I43" s="72">
        <v>0</v>
      </c>
      <c r="J43" s="71">
        <f t="shared" si="10"/>
        <v>0</v>
      </c>
      <c r="K43" s="72">
        <v>0</v>
      </c>
      <c r="L43" s="71">
        <f t="shared" si="11"/>
        <v>0</v>
      </c>
      <c r="M43" s="72">
        <v>1</v>
      </c>
      <c r="N43" s="71">
        <f t="shared" si="12"/>
        <v>0.06</v>
      </c>
      <c r="O43" s="68">
        <f t="shared" si="13"/>
        <v>0.06</v>
      </c>
      <c r="P43" s="71">
        <f t="shared" si="14"/>
        <v>0.03</v>
      </c>
      <c r="Q43" s="72">
        <v>0.05</v>
      </c>
      <c r="R43" s="72">
        <v>0</v>
      </c>
      <c r="S43" s="70">
        <f t="shared" si="15"/>
        <v>0.08</v>
      </c>
      <c r="T43" s="84">
        <v>0.86199999999999999</v>
      </c>
      <c r="U43" s="59">
        <v>0.5</v>
      </c>
    </row>
    <row r="44" spans="1:21" s="19" customFormat="1" x14ac:dyDescent="0.3">
      <c r="A44" s="19">
        <v>13</v>
      </c>
      <c r="B44" s="31" t="s">
        <v>105</v>
      </c>
      <c r="C44" s="31" t="s">
        <v>106</v>
      </c>
      <c r="D44" s="33">
        <v>203</v>
      </c>
      <c r="E44" s="31" t="s">
        <v>107</v>
      </c>
      <c r="F44" s="82">
        <f t="shared" si="8"/>
        <v>4.3800000000000008</v>
      </c>
      <c r="G44" s="23">
        <v>5.2626999999999997</v>
      </c>
      <c r="H44" s="65">
        <f t="shared" si="9"/>
        <v>2.91</v>
      </c>
      <c r="I44" s="72">
        <v>0</v>
      </c>
      <c r="J44" s="71">
        <f t="shared" si="10"/>
        <v>0</v>
      </c>
      <c r="K44" s="72">
        <v>0.8</v>
      </c>
      <c r="L44" s="71">
        <f t="shared" si="11"/>
        <v>0.02</v>
      </c>
      <c r="M44" s="72">
        <v>1.5</v>
      </c>
      <c r="N44" s="71">
        <f t="shared" si="12"/>
        <v>0.09</v>
      </c>
      <c r="O44" s="68">
        <f t="shared" si="13"/>
        <v>0.11</v>
      </c>
      <c r="P44" s="71">
        <f t="shared" si="14"/>
        <v>0.05</v>
      </c>
      <c r="Q44" s="72">
        <v>1.7999999999999999E-2</v>
      </c>
      <c r="R44" s="72">
        <v>0</v>
      </c>
      <c r="S44" s="70">
        <f t="shared" si="15"/>
        <v>6.8000000000000005E-2</v>
      </c>
      <c r="T44" s="84">
        <v>0.40200000000000002</v>
      </c>
      <c r="U44" s="59">
        <v>1</v>
      </c>
    </row>
    <row r="45" spans="1:21" s="19" customFormat="1" x14ac:dyDescent="0.3">
      <c r="A45" s="19">
        <v>14</v>
      </c>
      <c r="B45" s="31" t="s">
        <v>108</v>
      </c>
      <c r="C45" s="31" t="s">
        <v>109</v>
      </c>
      <c r="D45" s="33">
        <v>249</v>
      </c>
      <c r="E45" s="31" t="s">
        <v>109</v>
      </c>
      <c r="F45" s="82">
        <f t="shared" si="8"/>
        <v>4.3170000000000002</v>
      </c>
      <c r="G45" s="23">
        <v>4.8380999999999998</v>
      </c>
      <c r="H45" s="65">
        <f t="shared" si="9"/>
        <v>2.68</v>
      </c>
      <c r="I45" s="72">
        <v>0.2</v>
      </c>
      <c r="J45" s="71">
        <f t="shared" si="10"/>
        <v>0</v>
      </c>
      <c r="K45" s="72">
        <v>0</v>
      </c>
      <c r="L45" s="71">
        <f t="shared" si="11"/>
        <v>0</v>
      </c>
      <c r="M45" s="72">
        <v>0</v>
      </c>
      <c r="N45" s="71">
        <f t="shared" si="12"/>
        <v>0</v>
      </c>
      <c r="O45" s="68">
        <f t="shared" si="13"/>
        <v>0</v>
      </c>
      <c r="P45" s="71">
        <f t="shared" si="14"/>
        <v>0</v>
      </c>
      <c r="Q45" s="72">
        <v>0</v>
      </c>
      <c r="R45" s="72">
        <v>0.08</v>
      </c>
      <c r="S45" s="70">
        <f t="shared" si="15"/>
        <v>0.08</v>
      </c>
      <c r="T45" s="84">
        <v>0.75700000000000001</v>
      </c>
      <c r="U45" s="59">
        <v>0.8</v>
      </c>
    </row>
    <row r="46" spans="1:21" s="19" customFormat="1" x14ac:dyDescent="0.3">
      <c r="A46" s="19">
        <v>15</v>
      </c>
      <c r="B46" s="31" t="s">
        <v>110</v>
      </c>
      <c r="C46" s="31" t="s">
        <v>111</v>
      </c>
      <c r="D46" s="33">
        <v>231</v>
      </c>
      <c r="E46" s="31" t="s">
        <v>85</v>
      </c>
      <c r="F46" s="82">
        <f t="shared" si="8"/>
        <v>4.2969999999999997</v>
      </c>
      <c r="G46" s="23">
        <v>4.8546000000000005</v>
      </c>
      <c r="H46" s="65">
        <f t="shared" si="9"/>
        <v>2.69</v>
      </c>
      <c r="I46" s="72">
        <v>0</v>
      </c>
      <c r="J46" s="71">
        <f t="shared" si="10"/>
        <v>0</v>
      </c>
      <c r="K46" s="72">
        <v>0</v>
      </c>
      <c r="L46" s="71">
        <f t="shared" si="11"/>
        <v>0</v>
      </c>
      <c r="M46" s="72">
        <v>0</v>
      </c>
      <c r="N46" s="71">
        <f t="shared" si="12"/>
        <v>0</v>
      </c>
      <c r="O46" s="68">
        <f t="shared" si="13"/>
        <v>0</v>
      </c>
      <c r="P46" s="71">
        <f t="shared" si="14"/>
        <v>0</v>
      </c>
      <c r="Q46" s="72">
        <v>0</v>
      </c>
      <c r="R46" s="72">
        <v>0</v>
      </c>
      <c r="S46" s="70">
        <f t="shared" si="15"/>
        <v>0</v>
      </c>
      <c r="T46" s="84">
        <v>0.80700000000000005</v>
      </c>
      <c r="U46" s="59">
        <v>0.8</v>
      </c>
    </row>
    <row r="47" spans="1:21" s="19" customFormat="1" x14ac:dyDescent="0.3">
      <c r="A47" s="19">
        <v>16</v>
      </c>
      <c r="B47" s="31" t="s">
        <v>112</v>
      </c>
      <c r="C47" s="31" t="s">
        <v>113</v>
      </c>
      <c r="D47" s="33">
        <v>227</v>
      </c>
      <c r="E47" s="31" t="s">
        <v>113</v>
      </c>
      <c r="F47" s="82">
        <f t="shared" si="8"/>
        <v>4.1419999999999995</v>
      </c>
      <c r="G47" s="23">
        <v>4.481272727272728</v>
      </c>
      <c r="H47" s="65">
        <f t="shared" si="9"/>
        <v>2.48</v>
      </c>
      <c r="I47" s="72">
        <v>0</v>
      </c>
      <c r="J47" s="71">
        <f t="shared" si="10"/>
        <v>0</v>
      </c>
      <c r="K47" s="72">
        <v>0</v>
      </c>
      <c r="L47" s="71">
        <f t="shared" si="11"/>
        <v>0</v>
      </c>
      <c r="M47" s="72">
        <v>0</v>
      </c>
      <c r="N47" s="71">
        <f t="shared" si="12"/>
        <v>0</v>
      </c>
      <c r="O47" s="68">
        <f t="shared" si="13"/>
        <v>0</v>
      </c>
      <c r="P47" s="71">
        <f t="shared" si="14"/>
        <v>0</v>
      </c>
      <c r="Q47" s="72">
        <v>0.03</v>
      </c>
      <c r="R47" s="72">
        <v>0</v>
      </c>
      <c r="S47" s="70">
        <f t="shared" si="15"/>
        <v>0.03</v>
      </c>
      <c r="T47" s="84">
        <v>0.83199999999999996</v>
      </c>
      <c r="U47" s="59">
        <v>0.8</v>
      </c>
    </row>
    <row r="48" spans="1:21" s="19" customFormat="1" x14ac:dyDescent="0.3">
      <c r="A48" s="19">
        <v>17</v>
      </c>
      <c r="B48" s="31" t="s">
        <v>114</v>
      </c>
      <c r="C48" s="31" t="s">
        <v>90</v>
      </c>
      <c r="D48" s="33">
        <v>228</v>
      </c>
      <c r="E48" s="31" t="s">
        <v>90</v>
      </c>
      <c r="F48" s="82">
        <f t="shared" si="8"/>
        <v>4.09</v>
      </c>
      <c r="G48" s="23">
        <v>6.234</v>
      </c>
      <c r="H48" s="65">
        <f t="shared" si="9"/>
        <v>3.45</v>
      </c>
      <c r="I48" s="72">
        <v>0</v>
      </c>
      <c r="J48" s="71">
        <f t="shared" si="10"/>
        <v>0</v>
      </c>
      <c r="K48" s="72">
        <v>0</v>
      </c>
      <c r="L48" s="71">
        <f t="shared" si="11"/>
        <v>0</v>
      </c>
      <c r="M48" s="72">
        <v>0</v>
      </c>
      <c r="N48" s="71">
        <f t="shared" si="12"/>
        <v>0</v>
      </c>
      <c r="O48" s="68">
        <f t="shared" si="13"/>
        <v>0</v>
      </c>
      <c r="P48" s="71">
        <f t="shared" si="14"/>
        <v>0</v>
      </c>
      <c r="Q48" s="72">
        <v>0</v>
      </c>
      <c r="R48" s="72">
        <v>0</v>
      </c>
      <c r="S48" s="70">
        <f t="shared" si="15"/>
        <v>0</v>
      </c>
      <c r="T48" s="84">
        <v>0.64</v>
      </c>
      <c r="U48" s="59">
        <v>0</v>
      </c>
    </row>
    <row r="49" spans="1:21" s="19" customFormat="1" x14ac:dyDescent="0.3">
      <c r="A49" s="19">
        <v>18</v>
      </c>
      <c r="B49" s="31" t="s">
        <v>115</v>
      </c>
      <c r="C49" s="31" t="s">
        <v>116</v>
      </c>
      <c r="D49" s="33">
        <v>222</v>
      </c>
      <c r="E49" s="31" t="s">
        <v>117</v>
      </c>
      <c r="F49" s="82">
        <f t="shared" si="8"/>
        <v>1.526</v>
      </c>
      <c r="G49" s="23">
        <v>0</v>
      </c>
      <c r="H49" s="65">
        <f t="shared" si="9"/>
        <v>0</v>
      </c>
      <c r="I49" s="72">
        <v>3.2</v>
      </c>
      <c r="J49" s="71">
        <f t="shared" si="10"/>
        <v>0.05</v>
      </c>
      <c r="K49" s="72">
        <v>1.6</v>
      </c>
      <c r="L49" s="71">
        <f t="shared" si="11"/>
        <v>0.03</v>
      </c>
      <c r="M49" s="72">
        <v>1</v>
      </c>
      <c r="N49" s="71">
        <f t="shared" si="12"/>
        <v>0.06</v>
      </c>
      <c r="O49" s="68">
        <f t="shared" si="13"/>
        <v>0.14000000000000001</v>
      </c>
      <c r="P49" s="71">
        <f t="shared" si="14"/>
        <v>7.0000000000000007E-2</v>
      </c>
      <c r="Q49" s="72">
        <v>0.08</v>
      </c>
      <c r="R49" s="72">
        <v>0</v>
      </c>
      <c r="S49" s="70">
        <f t="shared" si="15"/>
        <v>0.15000000000000002</v>
      </c>
      <c r="T49" s="81">
        <v>0.876</v>
      </c>
      <c r="U49" s="63">
        <v>0.5</v>
      </c>
    </row>
    <row r="50" spans="1:21" s="6" customFormat="1" x14ac:dyDescent="0.3">
      <c r="D50" s="28"/>
      <c r="F50" s="18"/>
      <c r="G50" s="18"/>
      <c r="H50" s="11"/>
      <c r="I50" s="8"/>
      <c r="J50" s="8"/>
      <c r="K50" s="8"/>
      <c r="L50" s="8"/>
      <c r="M50" s="8"/>
      <c r="N50" s="8"/>
      <c r="O50" s="7"/>
      <c r="P50" s="8"/>
      <c r="Q50" s="8"/>
      <c r="R50" s="8"/>
      <c r="S50" s="7"/>
      <c r="T50" s="7"/>
      <c r="U50" s="17"/>
    </row>
    <row r="51" spans="1:21" x14ac:dyDescent="0.3">
      <c r="B51" s="95" t="s">
        <v>118</v>
      </c>
      <c r="C51" s="1"/>
      <c r="D51" s="3"/>
      <c r="E51" s="1"/>
      <c r="F51" s="21"/>
      <c r="O51" s="7"/>
      <c r="U51" s="17"/>
    </row>
    <row r="52" spans="1:21" x14ac:dyDescent="0.3">
      <c r="B52" s="1" t="s">
        <v>26</v>
      </c>
      <c r="C52" s="1" t="s">
        <v>16</v>
      </c>
      <c r="D52" s="3" t="s">
        <v>27</v>
      </c>
      <c r="E52" s="1" t="s">
        <v>28</v>
      </c>
      <c r="F52" s="21"/>
      <c r="O52" s="7"/>
      <c r="U52" s="17"/>
    </row>
    <row r="53" spans="1:21" s="19" customFormat="1" x14ac:dyDescent="0.3">
      <c r="A53" s="89">
        <v>1</v>
      </c>
      <c r="B53" s="31" t="s">
        <v>119</v>
      </c>
      <c r="C53" s="31" t="s">
        <v>120</v>
      </c>
      <c r="D53" s="33">
        <v>332</v>
      </c>
      <c r="E53" s="31" t="s">
        <v>120</v>
      </c>
      <c r="F53" s="82">
        <f t="shared" ref="F53:F64" si="16">H53+S53+T53+U53</f>
        <v>7.0950153952307202</v>
      </c>
      <c r="G53" s="23">
        <v>8.649362579281183</v>
      </c>
      <c r="H53" s="65">
        <f t="shared" ref="H53:H64" si="17">ROUND((G53*$H$10)/MAX($G$53:$G$64),2)</f>
        <v>4.62</v>
      </c>
      <c r="I53" s="72">
        <v>1.6</v>
      </c>
      <c r="J53" s="71">
        <f t="shared" ref="J53:J64" si="18">ROUND((I53*$J$10)/MAX($I$53:$I$64),2)</f>
        <v>0.05</v>
      </c>
      <c r="K53" s="72">
        <v>0</v>
      </c>
      <c r="L53" s="71">
        <f t="shared" ref="L53:L64" si="19">ROUND((K53*$L$10)/MAX($K$53:$K$64),2)</f>
        <v>0</v>
      </c>
      <c r="M53" s="72">
        <v>0.1</v>
      </c>
      <c r="N53" s="71">
        <f t="shared" ref="N53:N64" si="20">ROUND((M53*$N$10)/MAX($M$53:$M$64),2)</f>
        <v>0.01</v>
      </c>
      <c r="O53" s="68">
        <f t="shared" ref="O53:O64" si="21">J53+L53+N53</f>
        <v>6.0000000000000005E-2</v>
      </c>
      <c r="P53" s="71">
        <f t="shared" ref="P53:P64" si="22">ROUND((O53*$P$10)/MAX($O$53:$O$64),2)</f>
        <v>0.03</v>
      </c>
      <c r="Q53" s="72">
        <v>0.1</v>
      </c>
      <c r="R53" s="72">
        <v>0</v>
      </c>
      <c r="S53" s="70">
        <f t="shared" ref="S53:S64" si="23">P53+Q53+R53</f>
        <v>0.13</v>
      </c>
      <c r="T53" s="81">
        <v>1.5450153952307208</v>
      </c>
      <c r="U53" s="32">
        <v>0.8</v>
      </c>
    </row>
    <row r="54" spans="1:21" s="9" customFormat="1" x14ac:dyDescent="0.3">
      <c r="A54" s="87">
        <v>2</v>
      </c>
      <c r="B54" s="31" t="s">
        <v>121</v>
      </c>
      <c r="C54" s="31" t="s">
        <v>122</v>
      </c>
      <c r="D54" s="33">
        <v>313</v>
      </c>
      <c r="E54" s="31" t="s">
        <v>122</v>
      </c>
      <c r="F54" s="82">
        <f t="shared" si="16"/>
        <v>6.8810297757668097</v>
      </c>
      <c r="G54" s="23">
        <v>9.3571457489878522</v>
      </c>
      <c r="H54" s="65">
        <f t="shared" si="17"/>
        <v>5</v>
      </c>
      <c r="I54" s="72">
        <v>0</v>
      </c>
      <c r="J54" s="71">
        <f t="shared" si="18"/>
        <v>0</v>
      </c>
      <c r="K54" s="72">
        <v>0</v>
      </c>
      <c r="L54" s="71">
        <f t="shared" si="19"/>
        <v>0</v>
      </c>
      <c r="M54" s="72">
        <v>0</v>
      </c>
      <c r="N54" s="71">
        <f t="shared" si="20"/>
        <v>0</v>
      </c>
      <c r="O54" s="68">
        <f t="shared" si="21"/>
        <v>0</v>
      </c>
      <c r="P54" s="71">
        <f t="shared" si="22"/>
        <v>0</v>
      </c>
      <c r="Q54" s="72">
        <v>0.1</v>
      </c>
      <c r="R54" s="72">
        <v>0.1</v>
      </c>
      <c r="S54" s="70">
        <f t="shared" si="23"/>
        <v>0.2</v>
      </c>
      <c r="T54" s="81">
        <v>0.8810297757668093</v>
      </c>
      <c r="U54" s="32">
        <v>0.8</v>
      </c>
    </row>
    <row r="55" spans="1:21" s="9" customFormat="1" x14ac:dyDescent="0.3">
      <c r="A55" s="89">
        <v>3</v>
      </c>
      <c r="B55" s="31" t="s">
        <v>123</v>
      </c>
      <c r="C55" s="31" t="s">
        <v>124</v>
      </c>
      <c r="D55" s="33">
        <v>331</v>
      </c>
      <c r="E55" s="31" t="s">
        <v>125</v>
      </c>
      <c r="F55" s="82">
        <f t="shared" si="16"/>
        <v>6.740639787916753</v>
      </c>
      <c r="G55" s="23">
        <v>7.5198449612403087</v>
      </c>
      <c r="H55" s="65">
        <f t="shared" si="17"/>
        <v>4.0199999999999996</v>
      </c>
      <c r="I55" s="72">
        <v>9.6</v>
      </c>
      <c r="J55" s="71">
        <f t="shared" si="18"/>
        <v>0.3</v>
      </c>
      <c r="K55" s="72">
        <v>1.9</v>
      </c>
      <c r="L55" s="71">
        <f t="shared" si="19"/>
        <v>0.2</v>
      </c>
      <c r="M55" s="72">
        <v>2</v>
      </c>
      <c r="N55" s="71">
        <f t="shared" si="20"/>
        <v>0.2</v>
      </c>
      <c r="O55" s="68">
        <f t="shared" si="21"/>
        <v>0.7</v>
      </c>
      <c r="P55" s="71">
        <f t="shared" si="22"/>
        <v>0.3</v>
      </c>
      <c r="Q55" s="72">
        <v>1.6E-2</v>
      </c>
      <c r="R55" s="72">
        <v>0</v>
      </c>
      <c r="S55" s="70">
        <f t="shared" si="23"/>
        <v>0.316</v>
      </c>
      <c r="T55" s="81">
        <v>1.604639787916754</v>
      </c>
      <c r="U55" s="32">
        <v>0.8</v>
      </c>
    </row>
    <row r="56" spans="1:21" s="9" customFormat="1" x14ac:dyDescent="0.3">
      <c r="A56" s="89">
        <v>4</v>
      </c>
      <c r="B56" s="31" t="s">
        <v>126</v>
      </c>
      <c r="C56" s="31" t="s">
        <v>127</v>
      </c>
      <c r="D56" s="33">
        <v>303</v>
      </c>
      <c r="E56" s="29" t="s">
        <v>128</v>
      </c>
      <c r="F56" s="82">
        <f t="shared" si="16"/>
        <v>6.45</v>
      </c>
      <c r="G56" s="23">
        <v>6.5504615567157085</v>
      </c>
      <c r="H56" s="65">
        <f t="shared" si="17"/>
        <v>3.5</v>
      </c>
      <c r="I56" s="72">
        <v>0</v>
      </c>
      <c r="J56" s="71">
        <f t="shared" si="18"/>
        <v>0</v>
      </c>
      <c r="K56" s="72">
        <v>0</v>
      </c>
      <c r="L56" s="71">
        <f t="shared" si="19"/>
        <v>0</v>
      </c>
      <c r="M56" s="72">
        <v>0</v>
      </c>
      <c r="N56" s="71">
        <f t="shared" si="20"/>
        <v>0</v>
      </c>
      <c r="O56" s="68">
        <f t="shared" si="21"/>
        <v>0</v>
      </c>
      <c r="P56" s="71">
        <f t="shared" si="22"/>
        <v>0</v>
      </c>
      <c r="Q56" s="77">
        <v>0.1</v>
      </c>
      <c r="R56" s="77">
        <v>0.05</v>
      </c>
      <c r="S56" s="70">
        <f t="shared" si="23"/>
        <v>0.15000000000000002</v>
      </c>
      <c r="T56" s="81">
        <v>2</v>
      </c>
      <c r="U56" s="32">
        <v>0.8</v>
      </c>
    </row>
    <row r="57" spans="1:21" s="9" customFormat="1" x14ac:dyDescent="0.3">
      <c r="A57" s="89">
        <v>5</v>
      </c>
      <c r="B57" s="31" t="s">
        <v>129</v>
      </c>
      <c r="C57" s="31" t="s">
        <v>130</v>
      </c>
      <c r="D57" s="33">
        <v>303</v>
      </c>
      <c r="E57" s="31" t="s">
        <v>128</v>
      </c>
      <c r="F57" s="82">
        <f t="shared" si="16"/>
        <v>6.3421833731508217</v>
      </c>
      <c r="G57" s="23">
        <v>8.8584717607973378</v>
      </c>
      <c r="H57" s="65">
        <f t="shared" si="17"/>
        <v>4.7300000000000004</v>
      </c>
      <c r="I57" s="72">
        <v>0</v>
      </c>
      <c r="J57" s="71">
        <f t="shared" si="18"/>
        <v>0</v>
      </c>
      <c r="K57" s="72">
        <v>0</v>
      </c>
      <c r="L57" s="71">
        <f t="shared" si="19"/>
        <v>0</v>
      </c>
      <c r="M57" s="72">
        <v>0</v>
      </c>
      <c r="N57" s="71">
        <f t="shared" si="20"/>
        <v>0</v>
      </c>
      <c r="O57" s="68">
        <f t="shared" si="21"/>
        <v>0</v>
      </c>
      <c r="P57" s="71">
        <f t="shared" si="22"/>
        <v>0</v>
      </c>
      <c r="Q57" s="72">
        <v>0</v>
      </c>
      <c r="R57" s="72">
        <v>0</v>
      </c>
      <c r="S57" s="70">
        <f t="shared" si="23"/>
        <v>0</v>
      </c>
      <c r="T57" s="81">
        <v>0.81218337315082123</v>
      </c>
      <c r="U57" s="32">
        <v>0.8</v>
      </c>
    </row>
    <row r="58" spans="1:21" s="9" customFormat="1" x14ac:dyDescent="0.3">
      <c r="A58" s="20">
        <v>6</v>
      </c>
      <c r="B58" s="31" t="s">
        <v>131</v>
      </c>
      <c r="C58" s="31" t="s">
        <v>132</v>
      </c>
      <c r="D58" s="33">
        <v>309</v>
      </c>
      <c r="E58" s="31" t="s">
        <v>133</v>
      </c>
      <c r="F58" s="82">
        <f t="shared" si="16"/>
        <v>6.1865179350124011</v>
      </c>
      <c r="G58" s="23">
        <v>6.8099604156358238</v>
      </c>
      <c r="H58" s="65">
        <f t="shared" si="17"/>
        <v>3.64</v>
      </c>
      <c r="I58" s="72">
        <v>0</v>
      </c>
      <c r="J58" s="71">
        <f t="shared" si="18"/>
        <v>0</v>
      </c>
      <c r="K58" s="72">
        <v>0</v>
      </c>
      <c r="L58" s="71">
        <f t="shared" si="19"/>
        <v>0</v>
      </c>
      <c r="M58" s="72">
        <v>0</v>
      </c>
      <c r="N58" s="71">
        <f t="shared" si="20"/>
        <v>0</v>
      </c>
      <c r="O58" s="68">
        <f t="shared" si="21"/>
        <v>0</v>
      </c>
      <c r="P58" s="71">
        <f t="shared" si="22"/>
        <v>0</v>
      </c>
      <c r="Q58" s="72">
        <v>0</v>
      </c>
      <c r="R58" s="72">
        <v>0</v>
      </c>
      <c r="S58" s="70">
        <f t="shared" si="23"/>
        <v>0</v>
      </c>
      <c r="T58" s="81">
        <v>1.7465179350124009</v>
      </c>
      <c r="U58" s="32">
        <v>0.8</v>
      </c>
    </row>
    <row r="59" spans="1:21" s="9" customFormat="1" x14ac:dyDescent="0.3">
      <c r="A59" s="20">
        <v>7</v>
      </c>
      <c r="B59" s="31" t="s">
        <v>134</v>
      </c>
      <c r="C59" s="31" t="s">
        <v>133</v>
      </c>
      <c r="D59" s="33">
        <v>309</v>
      </c>
      <c r="E59" s="31" t="s">
        <v>133</v>
      </c>
      <c r="F59" s="82">
        <f t="shared" si="16"/>
        <v>6.1635080577265038</v>
      </c>
      <c r="G59" s="23">
        <v>7.1181557834873557</v>
      </c>
      <c r="H59" s="65">
        <f t="shared" si="17"/>
        <v>3.8</v>
      </c>
      <c r="I59" s="72">
        <v>0</v>
      </c>
      <c r="J59" s="71">
        <f t="shared" si="18"/>
        <v>0</v>
      </c>
      <c r="K59" s="72">
        <v>0</v>
      </c>
      <c r="L59" s="71">
        <f t="shared" si="19"/>
        <v>0</v>
      </c>
      <c r="M59" s="72">
        <v>0</v>
      </c>
      <c r="N59" s="71">
        <f t="shared" si="20"/>
        <v>0</v>
      </c>
      <c r="O59" s="68">
        <f t="shared" si="21"/>
        <v>0</v>
      </c>
      <c r="P59" s="71">
        <f t="shared" si="22"/>
        <v>0</v>
      </c>
      <c r="Q59" s="72">
        <v>0</v>
      </c>
      <c r="R59" s="72">
        <v>0</v>
      </c>
      <c r="S59" s="70">
        <f t="shared" si="23"/>
        <v>0</v>
      </c>
      <c r="T59" s="81">
        <v>1.5635080577265041</v>
      </c>
      <c r="U59" s="32">
        <v>0.8</v>
      </c>
    </row>
    <row r="60" spans="1:21" s="9" customFormat="1" x14ac:dyDescent="0.3">
      <c r="A60" s="20">
        <v>8</v>
      </c>
      <c r="B60" s="31" t="s">
        <v>135</v>
      </c>
      <c r="C60" s="31" t="s">
        <v>136</v>
      </c>
      <c r="D60" s="33">
        <v>312</v>
      </c>
      <c r="E60" s="31" t="s">
        <v>136</v>
      </c>
      <c r="F60" s="82">
        <f t="shared" si="16"/>
        <v>5.5795534294750011</v>
      </c>
      <c r="G60" s="23">
        <v>6.9855503875968994</v>
      </c>
      <c r="H60" s="65">
        <f t="shared" si="17"/>
        <v>3.73</v>
      </c>
      <c r="I60" s="72">
        <v>1.6</v>
      </c>
      <c r="J60" s="71">
        <f t="shared" si="18"/>
        <v>0.05</v>
      </c>
      <c r="K60" s="72">
        <v>0.9</v>
      </c>
      <c r="L60" s="71">
        <f t="shared" si="19"/>
        <v>0.09</v>
      </c>
      <c r="M60" s="72">
        <v>1</v>
      </c>
      <c r="N60" s="71">
        <f t="shared" si="20"/>
        <v>0.1</v>
      </c>
      <c r="O60" s="68">
        <f t="shared" si="21"/>
        <v>0.24000000000000002</v>
      </c>
      <c r="P60" s="71">
        <f t="shared" si="22"/>
        <v>0.1</v>
      </c>
      <c r="Q60" s="72">
        <v>0.1</v>
      </c>
      <c r="R60" s="72">
        <v>0.1</v>
      </c>
      <c r="S60" s="70">
        <f t="shared" si="23"/>
        <v>0.30000000000000004</v>
      </c>
      <c r="T60" s="81">
        <v>1.5495534294750011</v>
      </c>
      <c r="U60" s="32">
        <v>0</v>
      </c>
    </row>
    <row r="61" spans="1:21" s="9" customFormat="1" x14ac:dyDescent="0.3">
      <c r="A61" s="20">
        <v>9</v>
      </c>
      <c r="B61" s="31" t="s">
        <v>137</v>
      </c>
      <c r="C61" s="31" t="s">
        <v>138</v>
      </c>
      <c r="D61" s="33">
        <v>327</v>
      </c>
      <c r="E61" s="31" t="s">
        <v>139</v>
      </c>
      <c r="F61" s="82">
        <f t="shared" si="16"/>
        <v>5.3994749347192812</v>
      </c>
      <c r="G61" s="23">
        <v>6.9503571428571416</v>
      </c>
      <c r="H61" s="65">
        <f t="shared" si="17"/>
        <v>3.71</v>
      </c>
      <c r="I61" s="72">
        <v>0</v>
      </c>
      <c r="J61" s="71">
        <f t="shared" si="18"/>
        <v>0</v>
      </c>
      <c r="K61" s="72">
        <v>0.8</v>
      </c>
      <c r="L61" s="71">
        <f t="shared" si="19"/>
        <v>0.08</v>
      </c>
      <c r="M61" s="72">
        <v>0</v>
      </c>
      <c r="N61" s="71">
        <f t="shared" si="20"/>
        <v>0</v>
      </c>
      <c r="O61" s="68">
        <f t="shared" si="21"/>
        <v>0.08</v>
      </c>
      <c r="P61" s="71">
        <f t="shared" si="22"/>
        <v>0.03</v>
      </c>
      <c r="Q61" s="72">
        <v>0.1</v>
      </c>
      <c r="R61" s="72">
        <v>0</v>
      </c>
      <c r="S61" s="70">
        <f t="shared" si="23"/>
        <v>0.13</v>
      </c>
      <c r="T61" s="81">
        <v>0.75947493471928185</v>
      </c>
      <c r="U61" s="32">
        <v>0.8</v>
      </c>
    </row>
    <row r="62" spans="1:21" s="9" customFormat="1" x14ac:dyDescent="0.3">
      <c r="A62" s="20">
        <v>10</v>
      </c>
      <c r="B62" s="31" t="s">
        <v>140</v>
      </c>
      <c r="C62" s="31" t="s">
        <v>141</v>
      </c>
      <c r="D62" s="33">
        <v>328</v>
      </c>
      <c r="E62" s="31" t="s">
        <v>142</v>
      </c>
      <c r="F62" s="82">
        <f t="shared" si="16"/>
        <v>4.21169900054214</v>
      </c>
      <c r="G62" s="23">
        <v>6.1494399224806191</v>
      </c>
      <c r="H62" s="65">
        <f t="shared" si="17"/>
        <v>3.29</v>
      </c>
      <c r="I62" s="72">
        <v>0</v>
      </c>
      <c r="J62" s="71">
        <f t="shared" si="18"/>
        <v>0</v>
      </c>
      <c r="K62" s="72">
        <v>0</v>
      </c>
      <c r="L62" s="71">
        <f t="shared" si="19"/>
        <v>0</v>
      </c>
      <c r="M62" s="72">
        <v>0</v>
      </c>
      <c r="N62" s="71">
        <f t="shared" si="20"/>
        <v>0</v>
      </c>
      <c r="O62" s="68">
        <f t="shared" si="21"/>
        <v>0</v>
      </c>
      <c r="P62" s="71">
        <f t="shared" si="22"/>
        <v>0</v>
      </c>
      <c r="Q62" s="72">
        <v>0</v>
      </c>
      <c r="R62" s="72">
        <v>0</v>
      </c>
      <c r="S62" s="70">
        <f t="shared" si="23"/>
        <v>0</v>
      </c>
      <c r="T62" s="81">
        <v>0.92169900054214027</v>
      </c>
      <c r="U62" s="32">
        <v>0</v>
      </c>
    </row>
    <row r="63" spans="1:21" s="9" customFormat="1" x14ac:dyDescent="0.3">
      <c r="A63" s="20">
        <v>11</v>
      </c>
      <c r="B63" s="31" t="s">
        <v>143</v>
      </c>
      <c r="C63" s="31" t="s">
        <v>144</v>
      </c>
      <c r="D63" s="33">
        <v>302</v>
      </c>
      <c r="E63" s="31" t="s">
        <v>145</v>
      </c>
      <c r="F63" s="82">
        <f t="shared" si="16"/>
        <v>3.9867350567691022</v>
      </c>
      <c r="G63" s="23">
        <v>6.0025443974630024</v>
      </c>
      <c r="H63" s="65">
        <f t="shared" si="17"/>
        <v>3.21</v>
      </c>
      <c r="I63" s="72">
        <v>0</v>
      </c>
      <c r="J63" s="71">
        <f t="shared" si="18"/>
        <v>0</v>
      </c>
      <c r="K63" s="72">
        <v>1</v>
      </c>
      <c r="L63" s="71">
        <f t="shared" si="19"/>
        <v>0.11</v>
      </c>
      <c r="M63" s="72">
        <v>0.5</v>
      </c>
      <c r="N63" s="71">
        <f t="shared" si="20"/>
        <v>0.05</v>
      </c>
      <c r="O63" s="68">
        <f t="shared" si="21"/>
        <v>0.16</v>
      </c>
      <c r="P63" s="71">
        <f t="shared" si="22"/>
        <v>7.0000000000000007E-2</v>
      </c>
      <c r="Q63" s="76">
        <v>7.4999999999999997E-2</v>
      </c>
      <c r="R63" s="72">
        <v>0.05</v>
      </c>
      <c r="S63" s="70">
        <f t="shared" si="23"/>
        <v>0.19500000000000001</v>
      </c>
      <c r="T63" s="81">
        <v>0.2817350567691026</v>
      </c>
      <c r="U63" s="32">
        <v>0.3</v>
      </c>
    </row>
    <row r="64" spans="1:21" s="9" customFormat="1" x14ac:dyDescent="0.3">
      <c r="A64" s="20">
        <v>12</v>
      </c>
      <c r="B64" s="31" t="s">
        <v>146</v>
      </c>
      <c r="C64" s="31" t="s">
        <v>139</v>
      </c>
      <c r="D64" s="33">
        <v>327</v>
      </c>
      <c r="E64" s="31" t="s">
        <v>139</v>
      </c>
      <c r="F64" s="82">
        <f t="shared" si="16"/>
        <v>2.4390916176659498</v>
      </c>
      <c r="G64" s="23">
        <v>0</v>
      </c>
      <c r="H64" s="65">
        <f t="shared" si="17"/>
        <v>0</v>
      </c>
      <c r="I64" s="72">
        <v>0</v>
      </c>
      <c r="J64" s="71">
        <f t="shared" si="18"/>
        <v>0</v>
      </c>
      <c r="K64" s="72">
        <v>0</v>
      </c>
      <c r="L64" s="71">
        <f t="shared" si="19"/>
        <v>0</v>
      </c>
      <c r="M64" s="72">
        <v>0</v>
      </c>
      <c r="N64" s="71">
        <f t="shared" si="20"/>
        <v>0</v>
      </c>
      <c r="O64" s="68">
        <f t="shared" si="21"/>
        <v>0</v>
      </c>
      <c r="P64" s="71">
        <f t="shared" si="22"/>
        <v>0</v>
      </c>
      <c r="Q64" s="72">
        <v>0.1</v>
      </c>
      <c r="R64" s="72">
        <v>0</v>
      </c>
      <c r="S64" s="70">
        <f t="shared" si="23"/>
        <v>0.1</v>
      </c>
      <c r="T64" s="81">
        <v>1.5390916176659495</v>
      </c>
      <c r="U64" s="32">
        <v>0.8</v>
      </c>
    </row>
    <row r="65" spans="1:21" s="6" customFormat="1" x14ac:dyDescent="0.3">
      <c r="A65" s="12"/>
      <c r="D65" s="7"/>
      <c r="F65" s="18"/>
      <c r="G65" s="18"/>
      <c r="H65" s="11"/>
      <c r="I65" s="8"/>
      <c r="J65" s="8"/>
      <c r="K65" s="8"/>
      <c r="L65" s="8"/>
      <c r="M65" s="8"/>
      <c r="N65" s="8"/>
      <c r="O65" s="7"/>
      <c r="P65" s="8"/>
      <c r="Q65" s="8"/>
      <c r="R65" s="8"/>
      <c r="S65" s="7"/>
      <c r="T65" s="7"/>
    </row>
    <row r="66" spans="1:21" x14ac:dyDescent="0.3">
      <c r="B66" s="95" t="s">
        <v>147</v>
      </c>
      <c r="C66" s="1"/>
      <c r="D66" s="3"/>
      <c r="E66" s="1"/>
      <c r="F66" s="21"/>
      <c r="O66" s="3"/>
    </row>
    <row r="67" spans="1:21" x14ac:dyDescent="0.3">
      <c r="B67" s="1" t="s">
        <v>26</v>
      </c>
      <c r="C67" s="1" t="s">
        <v>16</v>
      </c>
      <c r="D67" s="3" t="s">
        <v>27</v>
      </c>
      <c r="E67" s="1" t="s">
        <v>28</v>
      </c>
      <c r="F67" s="21"/>
      <c r="O67" s="3"/>
    </row>
    <row r="68" spans="1:21" s="6" customFormat="1" x14ac:dyDescent="0.3">
      <c r="A68" s="91">
        <v>1</v>
      </c>
      <c r="B68" s="31" t="s">
        <v>148</v>
      </c>
      <c r="C68" s="31" t="s">
        <v>149</v>
      </c>
      <c r="D68" s="33">
        <v>401</v>
      </c>
      <c r="E68" s="29" t="s">
        <v>150</v>
      </c>
      <c r="F68" s="82">
        <f>H68+S68+T68+U68</f>
        <v>6</v>
      </c>
      <c r="G68" s="83">
        <v>5.1125264550264555</v>
      </c>
      <c r="H68" s="65">
        <f>ROUND((G68*$H$10)/MAX($G$68:$G$72),2)</f>
        <v>3.2</v>
      </c>
      <c r="I68" s="72">
        <v>0.4</v>
      </c>
      <c r="J68" s="71">
        <f>ROUND((I68*$J$10)/MAX($I$68:$I$72),2)</f>
        <v>0.3</v>
      </c>
      <c r="K68" s="72">
        <v>0.3</v>
      </c>
      <c r="L68" s="71">
        <f>ROUND((K68*$L$10)/MAX($K$68:$K$72),2)</f>
        <v>0.1</v>
      </c>
      <c r="M68" s="72">
        <v>1</v>
      </c>
      <c r="N68" s="71">
        <f>ROUND((M68*$N$10)/MAX($M$68:$M$72),2)</f>
        <v>0.2</v>
      </c>
      <c r="O68" s="68">
        <f>J68+L68+N68</f>
        <v>0.60000000000000009</v>
      </c>
      <c r="P68" s="71">
        <f>ROUND((O68*$P$10)/MAX($O$68:$O$72),2)</f>
        <v>0.3</v>
      </c>
      <c r="Q68" s="72">
        <v>0</v>
      </c>
      <c r="R68" s="72">
        <v>0</v>
      </c>
      <c r="S68" s="73">
        <f>P68+Q68+R68</f>
        <v>0.3</v>
      </c>
      <c r="T68" s="81">
        <v>2</v>
      </c>
      <c r="U68" s="32">
        <v>0.5</v>
      </c>
    </row>
    <row r="69" spans="1:21" s="6" customFormat="1" x14ac:dyDescent="0.3">
      <c r="A69" s="11">
        <v>2</v>
      </c>
      <c r="B69" s="31" t="s">
        <v>151</v>
      </c>
      <c r="C69" s="31" t="s">
        <v>152</v>
      </c>
      <c r="D69" s="33">
        <v>443</v>
      </c>
      <c r="E69" s="29" t="s">
        <v>153</v>
      </c>
      <c r="F69" s="82">
        <f>H69+S69+T69+U69</f>
        <v>5.3259999999999996</v>
      </c>
      <c r="G69" s="83">
        <v>7.9840000000000009</v>
      </c>
      <c r="H69" s="65">
        <f>ROUND((G69*$H$10)/MAX($G$68:$G$72),2)</f>
        <v>5</v>
      </c>
      <c r="I69" s="72">
        <v>0</v>
      </c>
      <c r="J69" s="71">
        <f>ROUND((I69*$J$10)/MAX($I$68:$I$72),2)</f>
        <v>0</v>
      </c>
      <c r="K69" s="72">
        <v>0</v>
      </c>
      <c r="L69" s="71">
        <f>ROUND((K69*$L$10)/MAX($K$68:$K$72),2)</f>
        <v>0</v>
      </c>
      <c r="M69" s="72">
        <v>0</v>
      </c>
      <c r="N69" s="71">
        <f>ROUND((M69*$N$10)/MAX($M$68:$M$72),2)</f>
        <v>0</v>
      </c>
      <c r="O69" s="68">
        <f>J69+L69+N69</f>
        <v>0</v>
      </c>
      <c r="P69" s="71">
        <f>ROUND((O69*$P$10)/MAX($O$68:$O$72),2)</f>
        <v>0</v>
      </c>
      <c r="Q69" s="72">
        <v>0.1</v>
      </c>
      <c r="R69" s="72">
        <v>0</v>
      </c>
      <c r="S69" s="73">
        <f>P69+Q69+R69</f>
        <v>0.1</v>
      </c>
      <c r="T69" s="81">
        <v>0.22600000000000001</v>
      </c>
      <c r="U69" s="32">
        <v>0</v>
      </c>
    </row>
    <row r="70" spans="1:21" s="6" customFormat="1" x14ac:dyDescent="0.3">
      <c r="A70" s="11">
        <v>3</v>
      </c>
      <c r="B70" s="31" t="s">
        <v>154</v>
      </c>
      <c r="C70" s="31" t="s">
        <v>155</v>
      </c>
      <c r="D70" s="33">
        <v>401</v>
      </c>
      <c r="E70" s="29" t="s">
        <v>150</v>
      </c>
      <c r="F70" s="82">
        <f>H70+S70+T70+U70</f>
        <v>4.6769999999999996</v>
      </c>
      <c r="G70" s="83">
        <v>4.8062378066378031</v>
      </c>
      <c r="H70" s="65">
        <f>ROUND((G70*$H$10)/MAX($G$68:$G$72),2)</f>
        <v>3.01</v>
      </c>
      <c r="I70" s="72">
        <v>0.4</v>
      </c>
      <c r="J70" s="71">
        <f>ROUND((I70*$J$10)/MAX($I$68:$I$72),2)</f>
        <v>0.3</v>
      </c>
      <c r="K70" s="72">
        <v>0</v>
      </c>
      <c r="L70" s="71">
        <f>ROUND((K70*$L$10)/MAX($K$68:$K$72),2)</f>
        <v>0</v>
      </c>
      <c r="M70" s="72">
        <v>0</v>
      </c>
      <c r="N70" s="71">
        <f>ROUND((M70*$N$10)/MAX($M$68:$M$72),2)</f>
        <v>0</v>
      </c>
      <c r="O70" s="68">
        <f>J70+L70+N70</f>
        <v>0.3</v>
      </c>
      <c r="P70" s="71">
        <f>ROUND((O70*$P$10)/MAX($O$68:$O$72),2)</f>
        <v>0.15</v>
      </c>
      <c r="Q70" s="72">
        <v>0.1</v>
      </c>
      <c r="R70" s="72">
        <v>0.06</v>
      </c>
      <c r="S70" s="73">
        <f>P70+Q70+R70</f>
        <v>0.31</v>
      </c>
      <c r="T70" s="81">
        <v>1.357</v>
      </c>
      <c r="U70" s="32">
        <v>0</v>
      </c>
    </row>
    <row r="71" spans="1:21" s="6" customFormat="1" x14ac:dyDescent="0.3">
      <c r="A71" s="11">
        <v>4</v>
      </c>
      <c r="B71" s="31" t="s">
        <v>156</v>
      </c>
      <c r="C71" s="31" t="s">
        <v>157</v>
      </c>
      <c r="D71" s="33">
        <v>401</v>
      </c>
      <c r="E71" s="29" t="s">
        <v>150</v>
      </c>
      <c r="F71" s="82">
        <f>H71+S71+T71+U71</f>
        <v>4.2469999999999999</v>
      </c>
      <c r="G71" s="83">
        <v>5.6220634920634902</v>
      </c>
      <c r="H71" s="65">
        <f>ROUND((G71*$H$10)/MAX($G$68:$G$72),2)</f>
        <v>3.52</v>
      </c>
      <c r="I71" s="72">
        <v>0</v>
      </c>
      <c r="J71" s="71">
        <f>ROUND((I71*$J$10)/MAX($I$68:$I$72),2)</f>
        <v>0</v>
      </c>
      <c r="K71" s="72">
        <v>0.6</v>
      </c>
      <c r="L71" s="71">
        <f>ROUND((K71*$L$10)/MAX($K$68:$K$72),2)</f>
        <v>0.2</v>
      </c>
      <c r="M71" s="72">
        <v>0</v>
      </c>
      <c r="N71" s="71">
        <f>ROUND((M71*$N$10)/MAX($M$68:$M$72),2)</f>
        <v>0</v>
      </c>
      <c r="O71" s="68">
        <f>J71+L71+N71</f>
        <v>0.2</v>
      </c>
      <c r="P71" s="71">
        <f>ROUND((O71*$P$10)/MAX($O$68:$O$72),2)</f>
        <v>0.1</v>
      </c>
      <c r="Q71" s="72">
        <v>6.3E-2</v>
      </c>
      <c r="R71" s="72">
        <v>0</v>
      </c>
      <c r="S71" s="73">
        <f>P71+Q71+R71</f>
        <v>0.16300000000000001</v>
      </c>
      <c r="T71" s="81">
        <v>0.56399999999999995</v>
      </c>
      <c r="U71" s="32">
        <v>0</v>
      </c>
    </row>
    <row r="72" spans="1:21" s="6" customFormat="1" x14ac:dyDescent="0.3">
      <c r="A72" s="11">
        <v>5</v>
      </c>
      <c r="B72" s="31" t="s">
        <v>158</v>
      </c>
      <c r="C72" s="31" t="s">
        <v>159</v>
      </c>
      <c r="D72" s="33">
        <v>411</v>
      </c>
      <c r="E72" s="29" t="s">
        <v>160</v>
      </c>
      <c r="F72" s="82">
        <f>H72+S72+T72+U72</f>
        <v>2.024</v>
      </c>
      <c r="G72" s="83">
        <v>2.055350649350645</v>
      </c>
      <c r="H72" s="65">
        <f>ROUND((G72*$H$10)/MAX($G$68:$G$72),2)</f>
        <v>1.29</v>
      </c>
      <c r="I72" s="72">
        <v>0</v>
      </c>
      <c r="J72" s="71">
        <f>ROUND((I72*$J$10)/MAX($I$68:$I$72),2)</f>
        <v>0</v>
      </c>
      <c r="K72" s="72">
        <v>0.6</v>
      </c>
      <c r="L72" s="71">
        <f>ROUND((K72*$L$10)/MAX($K$68:$K$72),2)</f>
        <v>0.2</v>
      </c>
      <c r="M72" s="72">
        <v>0</v>
      </c>
      <c r="N72" s="71">
        <f>ROUND((M72*$N$10)/MAX($M$68:$M$72),2)</f>
        <v>0</v>
      </c>
      <c r="O72" s="68">
        <f>J72+L72+N72</f>
        <v>0.2</v>
      </c>
      <c r="P72" s="71">
        <f>ROUND((O72*$P$10)/MAX($O$68:$O$72),2)</f>
        <v>0.1</v>
      </c>
      <c r="Q72" s="72">
        <v>7.2999999999999995E-2</v>
      </c>
      <c r="R72" s="72">
        <v>0</v>
      </c>
      <c r="S72" s="73">
        <f>P72+Q72+R72</f>
        <v>0.17299999999999999</v>
      </c>
      <c r="T72" s="81">
        <v>0.56100000000000005</v>
      </c>
      <c r="U72" s="32">
        <v>0</v>
      </c>
    </row>
    <row r="73" spans="1:21" x14ac:dyDescent="0.3">
      <c r="H73" s="11"/>
      <c r="O73" s="3"/>
    </row>
    <row r="74" spans="1:21" s="6" customFormat="1" x14ac:dyDescent="0.3">
      <c r="B74" s="125" t="s">
        <v>161</v>
      </c>
      <c r="C74" s="13"/>
      <c r="D74" s="7"/>
      <c r="F74" s="24"/>
      <c r="G74" s="18"/>
      <c r="H74" s="11"/>
      <c r="I74" s="8"/>
      <c r="J74" s="15"/>
      <c r="K74" s="8"/>
      <c r="L74" s="15"/>
      <c r="M74" s="8"/>
      <c r="N74" s="15"/>
      <c r="O74" s="7"/>
      <c r="P74" s="15"/>
      <c r="Q74" s="8"/>
      <c r="R74" s="8"/>
      <c r="S74" s="3"/>
      <c r="T74" s="3"/>
      <c r="U74" s="17"/>
    </row>
    <row r="75" spans="1:21" s="6" customFormat="1" x14ac:dyDescent="0.3">
      <c r="B75" s="125" t="s">
        <v>162</v>
      </c>
      <c r="C75" s="13"/>
      <c r="D75" s="7"/>
      <c r="F75" s="16"/>
      <c r="G75" s="18"/>
      <c r="H75" s="11"/>
      <c r="I75" s="8"/>
      <c r="J75" s="15"/>
      <c r="K75" s="8"/>
      <c r="L75" s="15"/>
      <c r="M75" s="8"/>
      <c r="N75" s="15"/>
      <c r="O75" s="7"/>
      <c r="P75" s="15"/>
      <c r="Q75" s="8"/>
      <c r="R75" s="8"/>
      <c r="S75" s="3"/>
      <c r="T75" s="3"/>
      <c r="U75" s="17"/>
    </row>
    <row r="76" spans="1:21" s="6" customFormat="1" x14ac:dyDescent="0.3">
      <c r="C76" s="13"/>
      <c r="D76" s="7"/>
      <c r="F76" s="11"/>
      <c r="G76" s="18"/>
      <c r="H76" s="11"/>
      <c r="I76" s="8"/>
      <c r="J76" s="15"/>
      <c r="K76" s="8"/>
      <c r="L76" s="15"/>
      <c r="M76" s="8"/>
      <c r="N76" s="15"/>
      <c r="O76" s="7"/>
      <c r="P76" s="15"/>
      <c r="Q76" s="8"/>
      <c r="R76" s="8"/>
      <c r="S76" s="3"/>
      <c r="T76" s="3"/>
      <c r="U76" s="17"/>
    </row>
    <row r="77" spans="1:21" x14ac:dyDescent="0.3">
      <c r="B77" s="19"/>
      <c r="O77" s="3"/>
    </row>
    <row r="78" spans="1:21" x14ac:dyDescent="0.3">
      <c r="O78" s="3"/>
    </row>
    <row r="79" spans="1:21" x14ac:dyDescent="0.3">
      <c r="O79" s="3"/>
    </row>
    <row r="80" spans="1:21" x14ac:dyDescent="0.3">
      <c r="O80" s="3"/>
    </row>
    <row r="81" spans="1:20" x14ac:dyDescent="0.3">
      <c r="O81" s="3"/>
    </row>
    <row r="82" spans="1:20" x14ac:dyDescent="0.3">
      <c r="O82" s="3"/>
    </row>
    <row r="83" spans="1:20" x14ac:dyDescent="0.3">
      <c r="O83" s="3"/>
    </row>
    <row r="84" spans="1:20" x14ac:dyDescent="0.3">
      <c r="O84" s="3"/>
    </row>
    <row r="85" spans="1:20" x14ac:dyDescent="0.3">
      <c r="O85" s="3"/>
    </row>
    <row r="86" spans="1:20" x14ac:dyDescent="0.3">
      <c r="O86" s="3"/>
    </row>
    <row r="87" spans="1:20" x14ac:dyDescent="0.3">
      <c r="O87" s="3"/>
    </row>
    <row r="88" spans="1:20" x14ac:dyDescent="0.3">
      <c r="A88"/>
      <c r="D88"/>
      <c r="F88"/>
      <c r="G88"/>
      <c r="H88"/>
      <c r="I88"/>
      <c r="J88"/>
      <c r="K88"/>
      <c r="L88"/>
      <c r="M88"/>
      <c r="N88"/>
      <c r="O88" s="3"/>
      <c r="P88"/>
      <c r="Q88"/>
      <c r="R88"/>
      <c r="S88"/>
      <c r="T88"/>
    </row>
    <row r="89" spans="1:20" x14ac:dyDescent="0.3">
      <c r="A89"/>
      <c r="D89"/>
      <c r="F89"/>
      <c r="G89"/>
      <c r="H89"/>
      <c r="I89"/>
      <c r="J89"/>
      <c r="K89"/>
      <c r="L89"/>
      <c r="M89"/>
      <c r="N89"/>
      <c r="O89" s="3"/>
      <c r="P89"/>
      <c r="Q89"/>
      <c r="R89"/>
      <c r="S89"/>
      <c r="T89"/>
    </row>
    <row r="90" spans="1:20" x14ac:dyDescent="0.3">
      <c r="A90"/>
      <c r="D90"/>
      <c r="F90"/>
      <c r="G90"/>
      <c r="H90"/>
      <c r="I90"/>
      <c r="J90"/>
      <c r="K90"/>
      <c r="L90"/>
      <c r="M90"/>
      <c r="N90"/>
      <c r="O90" s="3"/>
      <c r="P90"/>
      <c r="Q90"/>
      <c r="R90"/>
      <c r="S90"/>
      <c r="T90"/>
    </row>
    <row r="91" spans="1:20" x14ac:dyDescent="0.3">
      <c r="A91"/>
      <c r="D91"/>
      <c r="F91"/>
      <c r="G91"/>
      <c r="H91"/>
      <c r="I91"/>
      <c r="J91"/>
      <c r="K91"/>
      <c r="L91"/>
      <c r="M91"/>
      <c r="N91"/>
      <c r="O91" s="3"/>
      <c r="P91"/>
      <c r="Q91"/>
      <c r="R91"/>
      <c r="S91"/>
      <c r="T91"/>
    </row>
    <row r="92" spans="1:20" x14ac:dyDescent="0.3">
      <c r="A92"/>
      <c r="D92"/>
      <c r="F92"/>
      <c r="G92"/>
      <c r="H92"/>
      <c r="I92"/>
      <c r="J92"/>
      <c r="K92"/>
      <c r="L92"/>
      <c r="M92"/>
      <c r="N92"/>
      <c r="O92" s="3"/>
      <c r="P92"/>
      <c r="Q92"/>
      <c r="R92"/>
      <c r="S92"/>
      <c r="T92"/>
    </row>
    <row r="93" spans="1:20" x14ac:dyDescent="0.3">
      <c r="A93"/>
      <c r="D93"/>
      <c r="F93"/>
      <c r="G93"/>
      <c r="H93"/>
      <c r="I93"/>
      <c r="J93"/>
      <c r="K93"/>
      <c r="L93"/>
      <c r="M93"/>
      <c r="N93"/>
      <c r="O93" s="3"/>
      <c r="P93"/>
      <c r="Q93"/>
      <c r="R93"/>
      <c r="S93"/>
      <c r="T93"/>
    </row>
    <row r="94" spans="1:20" x14ac:dyDescent="0.3">
      <c r="A94"/>
      <c r="D94"/>
      <c r="F94"/>
      <c r="G94"/>
      <c r="H94"/>
      <c r="I94"/>
      <c r="J94"/>
      <c r="K94"/>
      <c r="L94"/>
      <c r="M94"/>
      <c r="N94"/>
      <c r="O94" s="3"/>
      <c r="P94"/>
      <c r="Q94"/>
      <c r="R94"/>
      <c r="S94"/>
      <c r="T94"/>
    </row>
    <row r="95" spans="1:20" x14ac:dyDescent="0.3">
      <c r="A95"/>
      <c r="D95"/>
      <c r="F95"/>
      <c r="G95"/>
      <c r="H95"/>
      <c r="I95"/>
      <c r="J95"/>
      <c r="K95"/>
      <c r="L95"/>
      <c r="M95"/>
      <c r="N95"/>
      <c r="O95" s="3"/>
      <c r="P95"/>
      <c r="Q95"/>
      <c r="R95"/>
      <c r="S95"/>
      <c r="T95"/>
    </row>
    <row r="96" spans="1:20" x14ac:dyDescent="0.3">
      <c r="A96"/>
      <c r="D96"/>
      <c r="F96"/>
      <c r="G96"/>
      <c r="H96"/>
      <c r="I96"/>
      <c r="J96"/>
      <c r="K96"/>
      <c r="L96"/>
      <c r="M96"/>
      <c r="N96"/>
      <c r="O96" s="3"/>
      <c r="P96"/>
      <c r="Q96"/>
      <c r="R96"/>
      <c r="S96"/>
      <c r="T96"/>
    </row>
    <row r="97" spans="15:15" customFormat="1" x14ac:dyDescent="0.3">
      <c r="O97" s="3"/>
    </row>
    <row r="98" spans="15:15" customFormat="1" x14ac:dyDescent="0.3">
      <c r="O98" s="3"/>
    </row>
    <row r="99" spans="15:15" customFormat="1" x14ac:dyDescent="0.3">
      <c r="O99" s="3"/>
    </row>
    <row r="100" spans="15:15" customFormat="1" x14ac:dyDescent="0.3">
      <c r="O100" s="3"/>
    </row>
    <row r="101" spans="15:15" customFormat="1" x14ac:dyDescent="0.3">
      <c r="O101" s="3"/>
    </row>
    <row r="102" spans="15:15" customFormat="1" x14ac:dyDescent="0.3">
      <c r="O102" s="3"/>
    </row>
    <row r="103" spans="15:15" customFormat="1" x14ac:dyDescent="0.3">
      <c r="O103" s="3"/>
    </row>
    <row r="104" spans="15:15" customFormat="1" x14ac:dyDescent="0.3">
      <c r="O104" s="3"/>
    </row>
    <row r="105" spans="15:15" customFormat="1" x14ac:dyDescent="0.3">
      <c r="O105" s="3"/>
    </row>
    <row r="106" spans="15:15" customFormat="1" x14ac:dyDescent="0.3">
      <c r="O106" s="3"/>
    </row>
    <row r="107" spans="15:15" customFormat="1" x14ac:dyDescent="0.3">
      <c r="O107" s="3"/>
    </row>
    <row r="108" spans="15:15" customFormat="1" x14ac:dyDescent="0.3">
      <c r="O108" s="3"/>
    </row>
    <row r="109" spans="15:15" customFormat="1" x14ac:dyDescent="0.3">
      <c r="O109" s="3"/>
    </row>
    <row r="110" spans="15:15" customFormat="1" x14ac:dyDescent="0.3">
      <c r="O110" s="3"/>
    </row>
    <row r="111" spans="15:15" customFormat="1" x14ac:dyDescent="0.3">
      <c r="O111" s="3"/>
    </row>
    <row r="112" spans="15:15" customFormat="1" x14ac:dyDescent="0.3">
      <c r="O112" s="3"/>
    </row>
    <row r="113" spans="15:15" customFormat="1" x14ac:dyDescent="0.3">
      <c r="O113" s="3"/>
    </row>
    <row r="114" spans="15:15" customFormat="1" x14ac:dyDescent="0.3">
      <c r="O114" s="3"/>
    </row>
    <row r="115" spans="15:15" customFormat="1" x14ac:dyDescent="0.3">
      <c r="O115" s="3"/>
    </row>
    <row r="116" spans="15:15" customFormat="1" x14ac:dyDescent="0.3">
      <c r="O116" s="3"/>
    </row>
    <row r="117" spans="15:15" customFormat="1" x14ac:dyDescent="0.3">
      <c r="O117" s="3"/>
    </row>
    <row r="118" spans="15:15" customFormat="1" x14ac:dyDescent="0.3">
      <c r="O118" s="3"/>
    </row>
    <row r="119" spans="15:15" customFormat="1" x14ac:dyDescent="0.3">
      <c r="O119" s="3"/>
    </row>
    <row r="120" spans="15:15" customFormat="1" x14ac:dyDescent="0.3">
      <c r="O120" s="3"/>
    </row>
    <row r="121" spans="15:15" customFormat="1" x14ac:dyDescent="0.3">
      <c r="O121" s="3"/>
    </row>
    <row r="122" spans="15:15" customFormat="1" x14ac:dyDescent="0.3">
      <c r="O122" s="3"/>
    </row>
    <row r="123" spans="15:15" customFormat="1" x14ac:dyDescent="0.3">
      <c r="O123" s="3"/>
    </row>
    <row r="124" spans="15:15" customFormat="1" x14ac:dyDescent="0.3">
      <c r="O124" s="3"/>
    </row>
    <row r="125" spans="15:15" customFormat="1" x14ac:dyDescent="0.3">
      <c r="O125" s="3"/>
    </row>
    <row r="126" spans="15:15" customFormat="1" x14ac:dyDescent="0.3">
      <c r="O126" s="3"/>
    </row>
    <row r="127" spans="15:15" customFormat="1" x14ac:dyDescent="0.3">
      <c r="O127" s="3"/>
    </row>
    <row r="128" spans="15:15" customFormat="1" x14ac:dyDescent="0.3">
      <c r="O128" s="3"/>
    </row>
  </sheetData>
  <sheetProtection algorithmName="SHA-512" hashValue="BpmnEU+ERUPzHQgkOP1dTaf48D3VAxeEvA7sUiUiRK5Zhrq3SxQobhg+fd8BEZ6jlz+vgHpylQeYUN+MrvxN+A==" saltValue="++HAZAPeB7xpP4VzOO81Qw==" spinCount="100000" sheet="1" formatCells="0" formatColumns="0" formatRows="0" insertColumns="0" insertRows="0" insertHyperlinks="0" deleteColumns="0" deleteRows="0" sort="0" autoFilter="0" pivotTables="0"/>
  <sortState ref="A32:U49">
    <sortCondition descending="1" ref="F32:F49"/>
  </sortState>
  <mergeCells count="11">
    <mergeCell ref="T7:T8"/>
    <mergeCell ref="I6:P6"/>
    <mergeCell ref="Q7:Q8"/>
    <mergeCell ref="R7:R8"/>
    <mergeCell ref="S7:S8"/>
    <mergeCell ref="F7:F10"/>
    <mergeCell ref="G7:H8"/>
    <mergeCell ref="M7:N8"/>
    <mergeCell ref="P7:P8"/>
    <mergeCell ref="I7:J8"/>
    <mergeCell ref="K7:L8"/>
  </mergeCells>
  <pageMargins left="0.22" right="0.70866141732283472" top="0.17" bottom="0.21" header="0.31496062992125984" footer="0.31496062992125984"/>
  <pageSetup paperSize="9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44BAD27F59FE42B4637F398F40654B" ma:contentTypeVersion="12" ma:contentTypeDescription="Crear nuevo documento." ma:contentTypeScope="" ma:versionID="c2f27a04b4d94429d25e7680ac33411e">
  <xsd:schema xmlns:xsd="http://www.w3.org/2001/XMLSchema" xmlns:xs="http://www.w3.org/2001/XMLSchema" xmlns:p="http://schemas.microsoft.com/office/2006/metadata/properties" xmlns:ns2="c32ecf5e-18bc-4cc6-831e-795182470d19" xmlns:ns3="6886a53e-59cd-4a13-aa0c-6473b2e9a14c" targetNamespace="http://schemas.microsoft.com/office/2006/metadata/properties" ma:root="true" ma:fieldsID="8a9581ab60310abbab8b85ddb3b24836" ns2:_="" ns3:_="">
    <xsd:import namespace="c32ecf5e-18bc-4cc6-831e-795182470d19"/>
    <xsd:import namespace="6886a53e-59cd-4a13-aa0c-6473b2e9a1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ecf5e-18bc-4cc6-831e-795182470d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6a53e-59cd-4a13-aa0c-6473b2e9a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1094D7-CDC6-4079-A620-16C590AE0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ecf5e-18bc-4cc6-831e-795182470d19"/>
    <ds:schemaRef ds:uri="6886a53e-59cd-4a13-aa0c-6473b2e9a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A44016-AA8D-49B8-A21B-5E7E46521A5E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6886a53e-59cd-4a13-aa0c-6473b2e9a14c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c32ecf5e-18bc-4cc6-831e-795182470d1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9DFCF0-AC79-4D2C-9060-72CFB3C638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Ainhoa Bengoetxea</dc:creator>
  <cp:keywords/>
  <dc:description/>
  <cp:lastModifiedBy>Conchi Casado</cp:lastModifiedBy>
  <cp:revision/>
  <dcterms:created xsi:type="dcterms:W3CDTF">2018-11-14T07:49:51Z</dcterms:created>
  <dcterms:modified xsi:type="dcterms:W3CDTF">2021-11-19T12:15:37Z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0x0101001C44BAD27F59FE42B4637F398F40654B</vt:lpwstr>
  </property>
</Properties>
</file>