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\\adm.a.unavarra.es\adm\rdir\conchi\Escritorio\PREDOC\"/>
    </mc:Choice>
  </mc:AlternateContent>
  <xr:revisionPtr revIDLastSave="0" documentId="13_ncr:1_{216EBC55-9ACB-470B-BB0F-63D9B3B7BA28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0" i="1" l="1"/>
  <c r="H65" i="1"/>
  <c r="H58" i="1"/>
  <c r="H61" i="1"/>
  <c r="H56" i="1"/>
  <c r="H62" i="1"/>
  <c r="H59" i="1"/>
  <c r="H63" i="1"/>
  <c r="H64" i="1"/>
  <c r="H57" i="1"/>
  <c r="N70" i="1" l="1"/>
  <c r="N72" i="1"/>
  <c r="N73" i="1"/>
  <c r="N75" i="1"/>
  <c r="N76" i="1"/>
  <c r="N71" i="1"/>
  <c r="N74" i="1"/>
  <c r="N60" i="1"/>
  <c r="N65" i="1"/>
  <c r="N58" i="1"/>
  <c r="N61" i="1"/>
  <c r="N56" i="1"/>
  <c r="N62" i="1"/>
  <c r="N59" i="1"/>
  <c r="N63" i="1"/>
  <c r="N64" i="1"/>
  <c r="N42" i="1"/>
  <c r="N40" i="1"/>
  <c r="N45" i="1"/>
  <c r="N44" i="1"/>
  <c r="N35" i="1"/>
  <c r="N34" i="1"/>
  <c r="N51" i="1"/>
  <c r="N41" i="1"/>
  <c r="N43" i="1"/>
  <c r="N46" i="1"/>
  <c r="N38" i="1"/>
  <c r="N39" i="1"/>
  <c r="N49" i="1"/>
  <c r="N36" i="1"/>
  <c r="N37" i="1"/>
  <c r="N47" i="1"/>
  <c r="N48" i="1"/>
  <c r="L70" i="1"/>
  <c r="L72" i="1"/>
  <c r="L73" i="1"/>
  <c r="L75" i="1"/>
  <c r="L76" i="1"/>
  <c r="L71" i="1"/>
  <c r="L74" i="1"/>
  <c r="L60" i="1"/>
  <c r="L65" i="1"/>
  <c r="L58" i="1"/>
  <c r="L61" i="1"/>
  <c r="L56" i="1"/>
  <c r="L62" i="1"/>
  <c r="L59" i="1"/>
  <c r="L63" i="1"/>
  <c r="L64" i="1"/>
  <c r="L42" i="1"/>
  <c r="L40" i="1"/>
  <c r="L45" i="1"/>
  <c r="L44" i="1"/>
  <c r="L35" i="1"/>
  <c r="L34" i="1"/>
  <c r="L51" i="1"/>
  <c r="L41" i="1"/>
  <c r="L43" i="1"/>
  <c r="L46" i="1"/>
  <c r="L38" i="1"/>
  <c r="L39" i="1"/>
  <c r="L49" i="1"/>
  <c r="L36" i="1"/>
  <c r="L50" i="1"/>
  <c r="L37" i="1"/>
  <c r="L47" i="1"/>
  <c r="L48" i="1"/>
  <c r="J70" i="1"/>
  <c r="O70" i="1" s="1"/>
  <c r="J72" i="1"/>
  <c r="J73" i="1"/>
  <c r="J75" i="1"/>
  <c r="J76" i="1"/>
  <c r="O76" i="1" s="1"/>
  <c r="J71" i="1"/>
  <c r="J74" i="1"/>
  <c r="J60" i="1"/>
  <c r="J65" i="1"/>
  <c r="O65" i="1" s="1"/>
  <c r="J58" i="1"/>
  <c r="J61" i="1"/>
  <c r="J56" i="1"/>
  <c r="J62" i="1"/>
  <c r="O62" i="1" s="1"/>
  <c r="J59" i="1"/>
  <c r="J63" i="1"/>
  <c r="J64" i="1"/>
  <c r="J42" i="1"/>
  <c r="J40" i="1"/>
  <c r="J45" i="1"/>
  <c r="J44" i="1"/>
  <c r="J35" i="1"/>
  <c r="J34" i="1"/>
  <c r="J51" i="1"/>
  <c r="J41" i="1"/>
  <c r="J43" i="1"/>
  <c r="J46" i="1"/>
  <c r="J38" i="1"/>
  <c r="J39" i="1"/>
  <c r="J49" i="1"/>
  <c r="J36" i="1"/>
  <c r="J50" i="1"/>
  <c r="J37" i="1"/>
  <c r="J47" i="1"/>
  <c r="J48" i="1"/>
  <c r="J27" i="1"/>
  <c r="J12" i="1"/>
  <c r="J19" i="1"/>
  <c r="J22" i="1"/>
  <c r="J24" i="1"/>
  <c r="J18" i="1"/>
  <c r="J20" i="1"/>
  <c r="J28" i="1"/>
  <c r="J21" i="1"/>
  <c r="J29" i="1"/>
  <c r="J17" i="1"/>
  <c r="J26" i="1"/>
  <c r="J14" i="1"/>
  <c r="J13" i="1"/>
  <c r="J16" i="1"/>
  <c r="J15" i="1"/>
  <c r="J25" i="1"/>
  <c r="J23" i="1"/>
  <c r="H70" i="1"/>
  <c r="H72" i="1"/>
  <c r="H73" i="1"/>
  <c r="H75" i="1"/>
  <c r="H76" i="1"/>
  <c r="H71" i="1"/>
  <c r="H74" i="1"/>
  <c r="H42" i="1"/>
  <c r="H40" i="1"/>
  <c r="H45" i="1"/>
  <c r="H44" i="1"/>
  <c r="H35" i="1"/>
  <c r="H34" i="1"/>
  <c r="H51" i="1"/>
  <c r="H41" i="1"/>
  <c r="H43" i="1"/>
  <c r="H46" i="1"/>
  <c r="H38" i="1"/>
  <c r="H39" i="1"/>
  <c r="H49" i="1"/>
  <c r="H36" i="1"/>
  <c r="H50" i="1"/>
  <c r="H37" i="1"/>
  <c r="H47" i="1"/>
  <c r="H48" i="1"/>
  <c r="O73" i="1" l="1"/>
  <c r="O59" i="1"/>
  <c r="O58" i="1"/>
  <c r="O75" i="1"/>
  <c r="O71" i="1"/>
  <c r="O72" i="1"/>
  <c r="O64" i="1"/>
  <c r="O56" i="1"/>
  <c r="O60" i="1"/>
  <c r="O63" i="1"/>
  <c r="O61" i="1"/>
  <c r="O39" i="1"/>
  <c r="N24" i="1"/>
  <c r="N18" i="1"/>
  <c r="N20" i="1"/>
  <c r="N28" i="1"/>
  <c r="N21" i="1"/>
  <c r="N29" i="1"/>
  <c r="N17" i="1"/>
  <c r="N26" i="1"/>
  <c r="N14" i="1"/>
  <c r="N13" i="1"/>
  <c r="N16" i="1"/>
  <c r="N15" i="1"/>
  <c r="N25" i="1"/>
  <c r="N23" i="1"/>
  <c r="L24" i="1"/>
  <c r="L18" i="1"/>
  <c r="O18" i="1" s="1"/>
  <c r="L20" i="1"/>
  <c r="L28" i="1"/>
  <c r="O28" i="1" s="1"/>
  <c r="L21" i="1"/>
  <c r="O21" i="1" s="1"/>
  <c r="L29" i="1"/>
  <c r="O29" i="1" s="1"/>
  <c r="L17" i="1"/>
  <c r="L26" i="1"/>
  <c r="O26" i="1" s="1"/>
  <c r="L14" i="1"/>
  <c r="O14" i="1" s="1"/>
  <c r="L13" i="1"/>
  <c r="O13" i="1" s="1"/>
  <c r="L16" i="1"/>
  <c r="L15" i="1"/>
  <c r="O15" i="1" s="1"/>
  <c r="L25" i="1"/>
  <c r="O25" i="1" s="1"/>
  <c r="L23" i="1"/>
  <c r="O23" i="1" s="1"/>
  <c r="O24" i="1" l="1"/>
  <c r="O16" i="1"/>
  <c r="O20" i="1"/>
  <c r="O17" i="1"/>
  <c r="O50" i="1"/>
  <c r="O38" i="1"/>
  <c r="O51" i="1"/>
  <c r="O45" i="1"/>
  <c r="O41" i="1"/>
  <c r="O37" i="1"/>
  <c r="O44" i="1"/>
  <c r="O46" i="1"/>
  <c r="O36" i="1"/>
  <c r="O34" i="1"/>
  <c r="O47" i="1"/>
  <c r="O49" i="1"/>
  <c r="O43" i="1"/>
  <c r="O35" i="1"/>
  <c r="H11" i="1"/>
  <c r="H27" i="1"/>
  <c r="H12" i="1"/>
  <c r="H19" i="1"/>
  <c r="H22" i="1"/>
  <c r="H24" i="1"/>
  <c r="H18" i="1"/>
  <c r="H20" i="1"/>
  <c r="H28" i="1"/>
  <c r="H21" i="1"/>
  <c r="H29" i="1"/>
  <c r="H17" i="1"/>
  <c r="H26" i="1"/>
  <c r="H14" i="1"/>
  <c r="H13" i="1"/>
  <c r="H16" i="1"/>
  <c r="H15" i="1"/>
  <c r="H25" i="1"/>
  <c r="H23" i="1"/>
  <c r="N22" i="1" l="1"/>
  <c r="N12" i="1"/>
  <c r="N27" i="1"/>
  <c r="N19" i="1"/>
  <c r="O74" i="1" l="1"/>
  <c r="P74" i="1" l="1"/>
  <c r="P71" i="1"/>
  <c r="P76" i="1"/>
  <c r="P75" i="1"/>
  <c r="S75" i="1" s="1"/>
  <c r="F75" i="1" s="1"/>
  <c r="P73" i="1"/>
  <c r="S73" i="1" s="1"/>
  <c r="F73" i="1" s="1"/>
  <c r="P72" i="1"/>
  <c r="P70" i="1"/>
  <c r="N57" i="1" l="1"/>
  <c r="L57" i="1"/>
  <c r="J57" i="1"/>
  <c r="N11" i="1"/>
  <c r="L12" i="1"/>
  <c r="O12" i="1" s="1"/>
  <c r="L11" i="1"/>
  <c r="L19" i="1"/>
  <c r="O19" i="1" s="1"/>
  <c r="L22" i="1"/>
  <c r="O22" i="1" s="1"/>
  <c r="L27" i="1"/>
  <c r="O27" i="1" s="1"/>
  <c r="J11" i="1"/>
  <c r="O57" i="1" l="1"/>
  <c r="P64" i="1" l="1"/>
  <c r="S64" i="1" s="1"/>
  <c r="P63" i="1"/>
  <c r="S63" i="1" s="1"/>
  <c r="P59" i="1"/>
  <c r="S59" i="1" s="1"/>
  <c r="P62" i="1"/>
  <c r="S62" i="1" s="1"/>
  <c r="P56" i="1"/>
  <c r="S56" i="1" s="1"/>
  <c r="P61" i="1"/>
  <c r="S61" i="1" s="1"/>
  <c r="P58" i="1"/>
  <c r="S58" i="1" s="1"/>
  <c r="P65" i="1"/>
  <c r="S65" i="1" s="1"/>
  <c r="P60" i="1"/>
  <c r="S60" i="1" s="1"/>
  <c r="P57" i="1"/>
  <c r="S57" i="1" s="1"/>
  <c r="O11" i="1" l="1"/>
  <c r="O42" i="1"/>
  <c r="P23" i="1" l="1"/>
  <c r="S23" i="1" s="1"/>
  <c r="P25" i="1"/>
  <c r="S25" i="1" s="1"/>
  <c r="P15" i="1"/>
  <c r="S15" i="1" s="1"/>
  <c r="P16" i="1"/>
  <c r="S16" i="1" s="1"/>
  <c r="P13" i="1"/>
  <c r="S13" i="1" s="1"/>
  <c r="P14" i="1"/>
  <c r="S14" i="1" s="1"/>
  <c r="P26" i="1"/>
  <c r="S26" i="1" s="1"/>
  <c r="P17" i="1"/>
  <c r="S17" i="1" s="1"/>
  <c r="P29" i="1"/>
  <c r="S29" i="1" s="1"/>
  <c r="P21" i="1"/>
  <c r="S21" i="1" s="1"/>
  <c r="P28" i="1"/>
  <c r="S28" i="1" s="1"/>
  <c r="P20" i="1"/>
  <c r="S20" i="1" s="1"/>
  <c r="P18" i="1"/>
  <c r="S18" i="1" s="1"/>
  <c r="P24" i="1"/>
  <c r="S24" i="1" s="1"/>
  <c r="F24" i="1" s="1"/>
  <c r="P27" i="1"/>
  <c r="S27" i="1" s="1"/>
  <c r="P22" i="1"/>
  <c r="S22" i="1" s="1"/>
  <c r="P19" i="1"/>
  <c r="S19" i="1" s="1"/>
  <c r="P12" i="1"/>
  <c r="S12" i="1" s="1"/>
  <c r="F25" i="1"/>
  <c r="O40" i="1" l="1"/>
  <c r="O48" i="1"/>
  <c r="P48" i="1" s="1"/>
  <c r="P40" i="1" l="1"/>
  <c r="P35" i="1"/>
  <c r="S35" i="1" s="1"/>
  <c r="F35" i="1" s="1"/>
  <c r="P43" i="1"/>
  <c r="S43" i="1" s="1"/>
  <c r="F43" i="1" s="1"/>
  <c r="P49" i="1"/>
  <c r="S49" i="1" s="1"/>
  <c r="F49" i="1" s="1"/>
  <c r="P47" i="1"/>
  <c r="S47" i="1" s="1"/>
  <c r="F47" i="1" s="1"/>
  <c r="P39" i="1"/>
  <c r="S39" i="1" s="1"/>
  <c r="F39" i="1" s="1"/>
  <c r="P36" i="1"/>
  <c r="S36" i="1" s="1"/>
  <c r="F36" i="1" s="1"/>
  <c r="P46" i="1"/>
  <c r="S46" i="1" s="1"/>
  <c r="F46" i="1" s="1"/>
  <c r="P44" i="1"/>
  <c r="S44" i="1" s="1"/>
  <c r="F44" i="1" s="1"/>
  <c r="P37" i="1"/>
  <c r="S37" i="1" s="1"/>
  <c r="F37" i="1" s="1"/>
  <c r="P41" i="1"/>
  <c r="S41" i="1" s="1"/>
  <c r="F41" i="1" s="1"/>
  <c r="P45" i="1"/>
  <c r="S45" i="1" s="1"/>
  <c r="F45" i="1" s="1"/>
  <c r="P51" i="1"/>
  <c r="S51" i="1" s="1"/>
  <c r="F51" i="1" s="1"/>
  <c r="P38" i="1"/>
  <c r="S38" i="1" s="1"/>
  <c r="F38" i="1" s="1"/>
  <c r="P50" i="1"/>
  <c r="S50" i="1" s="1"/>
  <c r="F50" i="1" s="1"/>
  <c r="P42" i="1"/>
  <c r="S42" i="1" s="1"/>
  <c r="F42" i="1" s="1"/>
  <c r="P34" i="1"/>
  <c r="S34" i="1" s="1"/>
  <c r="F34" i="1" s="1"/>
  <c r="S48" i="1"/>
  <c r="F48" i="1" s="1"/>
  <c r="S40" i="1"/>
  <c r="F40" i="1" s="1"/>
  <c r="F17" i="1"/>
  <c r="F19" i="1"/>
  <c r="F13" i="1"/>
  <c r="F14" i="1"/>
  <c r="P11" i="1"/>
  <c r="F26" i="1"/>
  <c r="F29" i="1"/>
  <c r="F22" i="1"/>
  <c r="F12" i="1"/>
  <c r="F28" i="1"/>
  <c r="F20" i="1"/>
  <c r="F16" i="1"/>
  <c r="F23" i="1"/>
  <c r="F15" i="1"/>
  <c r="F27" i="1"/>
  <c r="F21" i="1"/>
  <c r="F18" i="1"/>
  <c r="S11" i="1" l="1"/>
  <c r="F11" i="1" s="1"/>
  <c r="S76" i="1"/>
  <c r="F76" i="1" s="1"/>
  <c r="S74" i="1"/>
  <c r="F74" i="1" s="1"/>
  <c r="S70" i="1"/>
  <c r="F70" i="1" s="1"/>
  <c r="S72" i="1"/>
  <c r="F72" i="1" s="1"/>
  <c r="S71" i="1"/>
  <c r="F71" i="1" s="1"/>
  <c r="F58" i="1" l="1"/>
  <c r="F62" i="1"/>
  <c r="F61" i="1"/>
  <c r="F64" i="1"/>
  <c r="F63" i="1"/>
  <c r="F59" i="1"/>
  <c r="F57" i="1"/>
  <c r="F56" i="1"/>
  <c r="F60" i="1"/>
  <c r="F65" i="1"/>
</calcChain>
</file>

<file path=xl/sharedStrings.xml><?xml version="1.0" encoding="utf-8"?>
<sst xmlns="http://schemas.openxmlformats.org/spreadsheetml/2006/main" count="262" uniqueCount="198">
  <si>
    <t>7 ayudas</t>
  </si>
  <si>
    <t>2 A, 2B, 1C, 1 D</t>
  </si>
  <si>
    <t>1 MEJOR EXPEDIENTE</t>
  </si>
  <si>
    <t>ACTIVIDAD INVESTIGADORA</t>
  </si>
  <si>
    <t>CURSOS</t>
  </si>
  <si>
    <t>MOVILIDAD</t>
  </si>
  <si>
    <t>TOTAL</t>
  </si>
  <si>
    <t>Proyectos UE</t>
  </si>
  <si>
    <t>Puntuación TOTAL</t>
  </si>
  <si>
    <t>EXPEDIENTE</t>
  </si>
  <si>
    <t>publicaciones</t>
  </si>
  <si>
    <t xml:space="preserve">congresos </t>
  </si>
  <si>
    <t>proyectos</t>
  </si>
  <si>
    <t>total</t>
  </si>
  <si>
    <t>MÉRITOS</t>
  </si>
  <si>
    <t>Director/a</t>
  </si>
  <si>
    <t>Proyectos Estatales</t>
  </si>
  <si>
    <t>Proyectos Jovenes Investigadores</t>
  </si>
  <si>
    <t>Grupo de áreas A</t>
  </si>
  <si>
    <t>media</t>
  </si>
  <si>
    <t xml:space="preserve">NORMALIZADO </t>
  </si>
  <si>
    <t xml:space="preserve">normalizado </t>
  </si>
  <si>
    <t>normalizado</t>
  </si>
  <si>
    <t>Proyectos Regionales</t>
  </si>
  <si>
    <t>Solicitante</t>
  </si>
  <si>
    <t>GRUPO</t>
  </si>
  <si>
    <t>Responsable Grupo</t>
  </si>
  <si>
    <t>ponderada</t>
  </si>
  <si>
    <t>bruto</t>
  </si>
  <si>
    <t>suma</t>
  </si>
  <si>
    <t>máx.</t>
  </si>
  <si>
    <t>Contratos art. 83</t>
  </si>
  <si>
    <t>ARTAL VILLA, LEYRE</t>
  </si>
  <si>
    <t>López Martín, Antonio Jesús</t>
  </si>
  <si>
    <t>BENITEZ PEREZ, MELANYS</t>
  </si>
  <si>
    <t>Matías Maestro, Ignacio Raúl</t>
  </si>
  <si>
    <t>López-Amo Sáinz, Manuel</t>
  </si>
  <si>
    <t>SANCHEZ GONZALEZ, ARTURO</t>
  </si>
  <si>
    <t>López-Amo Sainz, Manuel</t>
  </si>
  <si>
    <t>ROSADO GALPASORO, LEYRE</t>
  </si>
  <si>
    <t>López Taberna, Jesús</t>
  </si>
  <si>
    <t>Sanchis Gúrpide, Pablo</t>
  </si>
  <si>
    <t>VILLA LLOP, ANA</t>
  </si>
  <si>
    <t>Santesteban García, Gonzaga</t>
  </si>
  <si>
    <t>Santesteban García, Luis Gonzaga</t>
  </si>
  <si>
    <t>SANTIAGO ARRIAZU, DAVID</t>
  </si>
  <si>
    <t>Gómez Laso, Miguel Ángel</t>
  </si>
  <si>
    <t>OÑA VALLADARES, DOUGLAS</t>
  </si>
  <si>
    <t>Iriarte Galarregui, Juan Carlos</t>
  </si>
  <si>
    <t>Ederra Urzainqui, Iñigo</t>
  </si>
  <si>
    <t>FEKADU MARKOS, TIGIST</t>
  </si>
  <si>
    <t>Maté Caballero, Juan Ignacio</t>
  </si>
  <si>
    <t>BERRUETA IRIGOYEN, EDUARDO</t>
  </si>
  <si>
    <t>Morató Osés, Daniel</t>
  </si>
  <si>
    <t>Magaña Lizarrondo, Eduardo</t>
  </si>
  <si>
    <t>GARDE LECUMBERRI, GONZALO</t>
  </si>
  <si>
    <t>Villanueva Larre, Arantzazu</t>
  </si>
  <si>
    <t>Malanda Trigueros, Armando</t>
  </si>
  <si>
    <t>MANZUETA FELIX, ROBIEL EILYN</t>
  </si>
  <si>
    <t>Torres Escribano, José Luis</t>
  </si>
  <si>
    <t>Seco Meneses, Andrés</t>
  </si>
  <si>
    <t>ECIOLAZA FERRANDO, ADRIAN</t>
  </si>
  <si>
    <t>Navallas Irujo, Javier</t>
  </si>
  <si>
    <t>ZOUAGHI, FATEN</t>
  </si>
  <si>
    <t>González de Audicana Amenábar, María</t>
  </si>
  <si>
    <t>Giménez Diaz, Rafael</t>
  </si>
  <si>
    <t>ELIA LORENTE, VICTOR</t>
  </si>
  <si>
    <t>Elosúa Aguado, César</t>
  </si>
  <si>
    <t>YARLEQUE ANDRADE, MARIO FERNANDO</t>
  </si>
  <si>
    <t>Pisabarro de Lucas, Antonio Gerardo</t>
  </si>
  <si>
    <t>Ramírez Nasto, Carmen Lucía</t>
  </si>
  <si>
    <t>PARRA MONREAL, VICTOR ANTONIO</t>
  </si>
  <si>
    <t>Socorro Leránoz, Abián Bentor</t>
  </si>
  <si>
    <t>BACAICOA DIAZ, JULEN</t>
  </si>
  <si>
    <t>Iriarte Goñi, Xabier</t>
  </si>
  <si>
    <t>Ros Ganuza, Javier</t>
  </si>
  <si>
    <t>KALLINGAL MURALEEDHARAN, MAHIMA</t>
  </si>
  <si>
    <t>MEDEIROS PAIXAO, PEDRO THIAGO</t>
  </si>
  <si>
    <t>Grupo de áreas B</t>
  </si>
  <si>
    <t>GARCIA ALONSO, YESENIA</t>
  </si>
  <si>
    <t>Izquierdo Redín, Miguel Eugenio</t>
  </si>
  <si>
    <t>252</t>
  </si>
  <si>
    <t>DOMINGUEZ CATENA, IRIS</t>
  </si>
  <si>
    <t>Galar Idoate, Mikel</t>
  </si>
  <si>
    <t>231</t>
  </si>
  <si>
    <t>Bustince Sola, Humberto</t>
  </si>
  <si>
    <t>RODRIGUEZ MARTINEZ, IOSU</t>
  </si>
  <si>
    <t>URRA RODRIGUEZ, MARINA</t>
  </si>
  <si>
    <t>Morán Juez, José Fernando</t>
  </si>
  <si>
    <t>210</t>
  </si>
  <si>
    <t>Arrese-Igor Sánchez, Cesar</t>
  </si>
  <si>
    <t>REDONDO BLANCO, SAUL</t>
  </si>
  <si>
    <t>Larrainzar Rodríguez, Estíbaliz</t>
  </si>
  <si>
    <t>RETEGUI GOÑI, GARAZI</t>
  </si>
  <si>
    <t>Ugarte Martínez, María Dolores</t>
  </si>
  <si>
    <t>207</t>
  </si>
  <si>
    <t>Fernández Militino, Ana</t>
  </si>
  <si>
    <t>CALLEJA SATRUSTEGUI, AITZIBER</t>
  </si>
  <si>
    <t>Aparicio Tejo, Pedro María</t>
  </si>
  <si>
    <t>HORMAZABAL AGUAYO, IGNACIO ANDRES</t>
  </si>
  <si>
    <t>García Hermoso, Antonio</t>
  </si>
  <si>
    <t>NB</t>
  </si>
  <si>
    <t>ALONSO CASTRILLEJO, SERGIO</t>
  </si>
  <si>
    <t>Rotinen Díaz, Mirja Sofía</t>
  </si>
  <si>
    <t>205</t>
  </si>
  <si>
    <t>Encío Martínez, Ignacio José</t>
  </si>
  <si>
    <t>MARTINEZ INDA, BLANCA</t>
  </si>
  <si>
    <t>Ancín Azpilicueta, M. Carmen</t>
  </si>
  <si>
    <t>251</t>
  </si>
  <si>
    <t>Gandía Pascual, Luis María</t>
  </si>
  <si>
    <t>CUEVAS LARA, CESAR</t>
  </si>
  <si>
    <t>Martínez Velilla, Nicolás</t>
  </si>
  <si>
    <t>CARTAS CEJUDO, PAZ</t>
  </si>
  <si>
    <t>Santamaría Martínez, Enrique</t>
  </si>
  <si>
    <t>MIRANDA FERRUA, EMILIANO</t>
  </si>
  <si>
    <t>Labayen Goñi, Idoya</t>
  </si>
  <si>
    <t>253</t>
  </si>
  <si>
    <t>VILLAMIL HERNANDEZ, PAUL HARRITSON</t>
  </si>
  <si>
    <t>López García, José Luis</t>
  </si>
  <si>
    <t>229</t>
  </si>
  <si>
    <t>ABREU BLESA, CARLOS</t>
  </si>
  <si>
    <t>Korili  , Sophia A.</t>
  </si>
  <si>
    <t>233</t>
  </si>
  <si>
    <t>Gil Bravo, Antonio</t>
  </si>
  <si>
    <t>RODRIGUEZ IZQUIERDO, JULIO RICARDO</t>
  </si>
  <si>
    <t>Garayo Urabayen, Eneko</t>
  </si>
  <si>
    <t>217</t>
  </si>
  <si>
    <t>Gómez Polo, Cristina</t>
  </si>
  <si>
    <t>URDANGARIN IZTUETA, ARANTXA</t>
  </si>
  <si>
    <t>Goicoa Mangado, Tomás</t>
  </si>
  <si>
    <t>GONZALEZ HERNANDEZ, OMAR FABIAN</t>
  </si>
  <si>
    <t>Pagola Martínez, Pedro Jesús</t>
  </si>
  <si>
    <t>Grupo de áreas C</t>
  </si>
  <si>
    <t>KAMANGAR, ARASH</t>
  </si>
  <si>
    <t>Cortiñas Ugalde, Mónica</t>
  </si>
  <si>
    <t>307</t>
  </si>
  <si>
    <t>Cebollada Calvo, José Javier</t>
  </si>
  <si>
    <t>AHMADI GHOBADBEZANI, ZAHRA</t>
  </si>
  <si>
    <t>Bello Pintado, Alejandro</t>
  </si>
  <si>
    <t>327</t>
  </si>
  <si>
    <t>Arocena Garro, Pablo</t>
  </si>
  <si>
    <t>FARAJI, IMAN</t>
  </si>
  <si>
    <t>MARCOS RODRIGUEZ, ESTHER</t>
  </si>
  <si>
    <t>De la Hucha Celador, Fernando</t>
  </si>
  <si>
    <t>Lopez Lopez, Hugo</t>
  </si>
  <si>
    <t>BALTARETU , DAVID</t>
  </si>
  <si>
    <t>Torres Gutiérrez, Alejandro</t>
  </si>
  <si>
    <t>331</t>
  </si>
  <si>
    <t>Richard González, Manuel</t>
  </si>
  <si>
    <t>GARJON IRIGOIEN, AITOR</t>
  </si>
  <si>
    <t>Mendiola Gonzalo, Fernando</t>
  </si>
  <si>
    <t>315</t>
  </si>
  <si>
    <t>Lana Berasáin, José Miguel</t>
  </si>
  <si>
    <t>LIZARRAGA LOZANO, MIREN</t>
  </si>
  <si>
    <t>Lara González, Rafael</t>
  </si>
  <si>
    <t>302</t>
  </si>
  <si>
    <t>Sáenz García de Albizu, Juan Carlos</t>
  </si>
  <si>
    <t>MONTES JIMENEZ, ISMAEL</t>
  </si>
  <si>
    <t>Egusquiza Balmaseda, María Ángeles</t>
  </si>
  <si>
    <t>PEREZ FONT, JAVIER</t>
  </si>
  <si>
    <t>Goñi Urriza, Natividad</t>
  </si>
  <si>
    <t>FADIL, SOUFIAN</t>
  </si>
  <si>
    <t>Cavero Brújula, M. Sandra</t>
  </si>
  <si>
    <t>Grupo de áreas D</t>
  </si>
  <si>
    <t>AZCONA MARTINEZ, AMAIA</t>
  </si>
  <si>
    <t>Martínez Virto, Lucía</t>
  </si>
  <si>
    <t>401</t>
  </si>
  <si>
    <t>Pérez Eransus, Begoña</t>
  </si>
  <si>
    <t>TIRAPU INCHAURRONDO, XABIER</t>
  </si>
  <si>
    <t>Rodríguez Fouz, Marta</t>
  </si>
  <si>
    <t>411</t>
  </si>
  <si>
    <t>Sánchez de la Yncera, Ignacio</t>
  </si>
  <si>
    <t>LEZA GONZALEZ, LEIRE</t>
  </si>
  <si>
    <t>Fernández Montalvo, Javier</t>
  </si>
  <si>
    <t>425</t>
  </si>
  <si>
    <t>PEREZ PEREZ, JIMENA</t>
  </si>
  <si>
    <t>Peñalva Vélez, M.Alicia</t>
  </si>
  <si>
    <t>451</t>
  </si>
  <si>
    <t>Mendioroz Lacambra, Ana María</t>
  </si>
  <si>
    <t>ARRIETA GONZALEZ, HEGOA</t>
  </si>
  <si>
    <t>Napal Fraile, María</t>
  </si>
  <si>
    <t>449</t>
  </si>
  <si>
    <t>Ibarra Murillo, Julia Fernanda</t>
  </si>
  <si>
    <t>POSADA ARECHABALA, MAITE</t>
  </si>
  <si>
    <t>Gil Gimeno, Francisco Javier</t>
  </si>
  <si>
    <t>SAGARDOY LEUZA, INAKI</t>
  </si>
  <si>
    <t>Uribe Oyarbide, José María</t>
  </si>
  <si>
    <t>442</t>
  </si>
  <si>
    <t>la valoración de expedientes con 0 puntos puede ser por no haber entregado la equivalencia de notas de estudios cursados en el extranjero o por no tener finalizados los estudios que dan acceso al doctorado</t>
  </si>
  <si>
    <t>EXCLUÍDOS</t>
  </si>
  <si>
    <t>MOTIVO</t>
  </si>
  <si>
    <t>JIMENEZ PRIETO, RAQUEL</t>
  </si>
  <si>
    <t>Falta admisión programa de doctorado</t>
  </si>
  <si>
    <t>ZEAS SIGUENZA, ANANDA</t>
  </si>
  <si>
    <t>No cumple 2.b), 2.c)</t>
  </si>
  <si>
    <t>HELL, ANITA</t>
  </si>
  <si>
    <t>CONCESIÓN DEFINITIVA CONTRATOS PREDOCTORALES, CURSO 2020/21</t>
  </si>
  <si>
    <t>Anexo Res. 2170/2020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</si>
</sst>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/>
    <xf numFmtId="0" fontId="5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10" fillId="0" borderId="0" xfId="0" applyFont="1" applyFill="1" applyBorder="1"/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/>
    <xf numFmtId="0" fontId="0" fillId="0" borderId="0" xfId="0" applyFill="1" applyBorder="1"/>
    <xf numFmtId="165" fontId="6" fillId="0" borderId="0" xfId="0" applyNumberFormat="1" applyFont="1" applyAlignment="1">
      <alignment horizontal="center" vertical="center"/>
    </xf>
    <xf numFmtId="0" fontId="1" fillId="0" borderId="0" xfId="0" applyFont="1" applyFill="1"/>
    <xf numFmtId="0" fontId="6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5" fontId="2" fillId="4" borderId="1" xfId="0" applyNumberFormat="1" applyFont="1" applyFill="1" applyBorder="1" applyAlignment="1">
      <alignment horizontal="center" vertical="center"/>
    </xf>
    <xf numFmtId="0" fontId="6" fillId="4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164" fontId="9" fillId="5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165" fontId="2" fillId="8" borderId="1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6" fillId="3" borderId="35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164" fontId="9" fillId="5" borderId="5" xfId="0" applyNumberFormat="1" applyFont="1" applyFill="1" applyBorder="1" applyAlignment="1" applyProtection="1">
      <alignment horizontal="center"/>
      <protection locked="0"/>
    </xf>
    <xf numFmtId="0" fontId="6" fillId="8" borderId="43" xfId="0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horizontal="center" vertical="center"/>
    </xf>
    <xf numFmtId="0" fontId="6" fillId="8" borderId="42" xfId="0" applyFont="1" applyFill="1" applyBorder="1" applyAlignment="1">
      <alignment horizontal="center" vertical="center"/>
    </xf>
    <xf numFmtId="164" fontId="9" fillId="5" borderId="7" xfId="0" applyNumberFormat="1" applyFont="1" applyFill="1" applyBorder="1" applyAlignment="1" applyProtection="1">
      <alignment horizontal="center"/>
      <protection locked="0"/>
    </xf>
    <xf numFmtId="0" fontId="8" fillId="5" borderId="31" xfId="0" applyFont="1" applyFill="1" applyBorder="1" applyAlignment="1">
      <alignment horizontal="center" vertical="center"/>
    </xf>
    <xf numFmtId="0" fontId="8" fillId="5" borderId="32" xfId="0" applyFont="1" applyFill="1" applyBorder="1" applyAlignment="1">
      <alignment horizontal="center"/>
    </xf>
    <xf numFmtId="164" fontId="10" fillId="5" borderId="33" xfId="0" applyNumberFormat="1" applyFont="1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 vertical="center"/>
    </xf>
    <xf numFmtId="2" fontId="6" fillId="6" borderId="7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/>
    </xf>
    <xf numFmtId="2" fontId="2" fillId="8" borderId="6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/>
    </xf>
    <xf numFmtId="164" fontId="17" fillId="5" borderId="1" xfId="0" applyNumberFormat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19" fillId="9" borderId="0" xfId="0" applyFont="1" applyFill="1"/>
    <xf numFmtId="0" fontId="0" fillId="10" borderId="0" xfId="0" applyFill="1"/>
    <xf numFmtId="0" fontId="6" fillId="0" borderId="0" xfId="0" applyFont="1" applyFill="1" applyBorder="1"/>
    <xf numFmtId="0" fontId="2" fillId="0" borderId="0" xfId="0" applyFont="1" applyFill="1" applyBorder="1"/>
    <xf numFmtId="0" fontId="2" fillId="11" borderId="0" xfId="0" applyFont="1" applyFill="1" applyBorder="1"/>
    <xf numFmtId="0" fontId="2" fillId="11" borderId="0" xfId="0" applyFont="1" applyFill="1" applyBorder="1" applyAlignment="1">
      <alignment horizontal="center"/>
    </xf>
    <xf numFmtId="0" fontId="2" fillId="11" borderId="0" xfId="0" applyFont="1" applyFill="1" applyBorder="1" applyAlignment="1">
      <alignment horizontal="center" vertical="center"/>
    </xf>
    <xf numFmtId="165" fontId="2" fillId="11" borderId="0" xfId="0" applyNumberFormat="1" applyFont="1" applyFill="1" applyBorder="1" applyAlignment="1">
      <alignment horizontal="center" vertical="center"/>
    </xf>
    <xf numFmtId="0" fontId="6" fillId="11" borderId="0" xfId="0" applyFont="1" applyFill="1" applyBorder="1" applyAlignment="1">
      <alignment horizontal="center"/>
    </xf>
    <xf numFmtId="0" fontId="0" fillId="11" borderId="0" xfId="0" applyFill="1" applyBorder="1"/>
    <xf numFmtId="0" fontId="0" fillId="11" borderId="0" xfId="0" applyFill="1" applyBorder="1" applyAlignment="1">
      <alignment horizontal="center"/>
    </xf>
    <xf numFmtId="0" fontId="0" fillId="11" borderId="0" xfId="0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/>
    </xf>
    <xf numFmtId="0" fontId="0" fillId="11" borderId="0" xfId="0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/>
      <protection locked="0"/>
    </xf>
    <xf numFmtId="0" fontId="6" fillId="7" borderId="33" xfId="0" applyFont="1" applyFill="1" applyBorder="1" applyAlignment="1">
      <alignment vertical="center" wrapText="1"/>
    </xf>
    <xf numFmtId="0" fontId="15" fillId="10" borderId="1" xfId="0" applyFont="1" applyFill="1" applyBorder="1"/>
    <xf numFmtId="0" fontId="0" fillId="10" borderId="1" xfId="0" applyFont="1" applyFill="1" applyBorder="1" applyAlignment="1"/>
    <xf numFmtId="0" fontId="0" fillId="12" borderId="1" xfId="0" applyFont="1" applyFill="1" applyBorder="1" applyAlignment="1"/>
    <xf numFmtId="0" fontId="2" fillId="0" borderId="0" xfId="0" applyFont="1" applyAlignment="1">
      <alignment horizontal="left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45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2" borderId="1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0"/>
  <sheetViews>
    <sheetView tabSelected="1" zoomScaleNormal="100" workbookViewId="0">
      <selection activeCell="E7" sqref="E7"/>
    </sheetView>
  </sheetViews>
  <sheetFormatPr baseColWidth="10" defaultColWidth="11.42578125" defaultRowHeight="15" x14ac:dyDescent="0.25"/>
  <cols>
    <col min="1" max="1" width="3.5703125" style="1" bestFit="1" customWidth="1"/>
    <col min="2" max="2" width="36.5703125" customWidth="1"/>
    <col min="3" max="3" width="36.7109375" bestFit="1" customWidth="1"/>
    <col min="4" max="4" width="9.42578125" style="2" customWidth="1"/>
    <col min="5" max="5" width="32.28515625" bestFit="1" customWidth="1"/>
    <col min="6" max="6" width="10.85546875" style="11" customWidth="1"/>
    <col min="7" max="7" width="9.42578125" style="35" customWidth="1"/>
    <col min="8" max="8" width="15.28515625" style="11" bestFit="1" customWidth="1"/>
    <col min="9" max="14" width="9.42578125" style="4" customWidth="1"/>
    <col min="15" max="15" width="9.42578125" style="2" customWidth="1"/>
    <col min="16" max="18" width="9.42578125" style="4" customWidth="1"/>
    <col min="19" max="20" width="9.42578125" style="3" customWidth="1"/>
    <col min="21" max="21" width="31.140625" bestFit="1" customWidth="1"/>
  </cols>
  <sheetData>
    <row r="1" spans="1:21" ht="23.25" x14ac:dyDescent="0.35">
      <c r="B1" s="122" t="s">
        <v>196</v>
      </c>
    </row>
    <row r="2" spans="1:21" ht="18.75" x14ac:dyDescent="0.3">
      <c r="B2" s="59" t="s">
        <v>197</v>
      </c>
      <c r="E2" s="58"/>
    </row>
    <row r="3" spans="1:21" x14ac:dyDescent="0.25">
      <c r="B3" t="s">
        <v>0</v>
      </c>
      <c r="C3" s="124" t="s">
        <v>1</v>
      </c>
    </row>
    <row r="4" spans="1:21" x14ac:dyDescent="0.25">
      <c r="C4" s="123" t="s">
        <v>2</v>
      </c>
    </row>
    <row r="5" spans="1:21" x14ac:dyDescent="0.25">
      <c r="B5" s="26"/>
    </row>
    <row r="6" spans="1:21" ht="15.75" thickBot="1" x14ac:dyDescent="0.3">
      <c r="B6" s="26"/>
      <c r="I6" s="145" t="s">
        <v>3</v>
      </c>
      <c r="J6" s="146"/>
      <c r="K6" s="146"/>
      <c r="L6" s="146"/>
      <c r="M6" s="146"/>
      <c r="N6" s="146"/>
      <c r="O6" s="147"/>
      <c r="P6" s="148"/>
      <c r="Q6" s="87" t="s">
        <v>4</v>
      </c>
      <c r="R6" s="88" t="s">
        <v>5</v>
      </c>
      <c r="S6" s="91" t="s">
        <v>6</v>
      </c>
      <c r="T6" s="95"/>
      <c r="U6" s="99" t="s">
        <v>7</v>
      </c>
    </row>
    <row r="7" spans="1:21" ht="15" customHeight="1" x14ac:dyDescent="0.25">
      <c r="B7" s="26"/>
      <c r="F7" s="168" t="s">
        <v>8</v>
      </c>
      <c r="G7" s="154" t="s">
        <v>9</v>
      </c>
      <c r="H7" s="155"/>
      <c r="I7" s="164" t="s">
        <v>10</v>
      </c>
      <c r="J7" s="165"/>
      <c r="K7" s="158" t="s">
        <v>11</v>
      </c>
      <c r="L7" s="165"/>
      <c r="M7" s="158" t="s">
        <v>12</v>
      </c>
      <c r="N7" s="159"/>
      <c r="O7" s="77"/>
      <c r="P7" s="162" t="s">
        <v>13</v>
      </c>
      <c r="Q7" s="150"/>
      <c r="R7" s="151"/>
      <c r="S7" s="152" t="s">
        <v>14</v>
      </c>
      <c r="T7" s="143" t="s">
        <v>15</v>
      </c>
      <c r="U7" s="100" t="s">
        <v>16</v>
      </c>
    </row>
    <row r="8" spans="1:21" x14ac:dyDescent="0.25">
      <c r="F8" s="169"/>
      <c r="G8" s="156"/>
      <c r="H8" s="157"/>
      <c r="I8" s="166"/>
      <c r="J8" s="167"/>
      <c r="K8" s="160"/>
      <c r="L8" s="167"/>
      <c r="M8" s="160"/>
      <c r="N8" s="161"/>
      <c r="O8" s="77"/>
      <c r="P8" s="163"/>
      <c r="Q8" s="150"/>
      <c r="R8" s="151"/>
      <c r="S8" s="153"/>
      <c r="T8" s="144"/>
      <c r="U8" s="100" t="s">
        <v>17</v>
      </c>
    </row>
    <row r="9" spans="1:21" x14ac:dyDescent="0.25">
      <c r="B9" s="30" t="s">
        <v>18</v>
      </c>
      <c r="C9" s="30"/>
      <c r="D9" s="34"/>
      <c r="E9" s="30"/>
      <c r="F9" s="169"/>
      <c r="G9" s="84" t="s">
        <v>19</v>
      </c>
      <c r="H9" s="81" t="s">
        <v>20</v>
      </c>
      <c r="I9" s="39"/>
      <c r="J9" s="67" t="s">
        <v>21</v>
      </c>
      <c r="K9" s="71"/>
      <c r="L9" s="67" t="s">
        <v>22</v>
      </c>
      <c r="M9" s="71"/>
      <c r="N9" s="72" t="s">
        <v>22</v>
      </c>
      <c r="O9" s="78"/>
      <c r="P9" s="80" t="s">
        <v>22</v>
      </c>
      <c r="Q9" s="69">
        <v>0.1</v>
      </c>
      <c r="R9" s="89">
        <v>0.1</v>
      </c>
      <c r="S9" s="92">
        <v>0.5</v>
      </c>
      <c r="T9" s="96">
        <v>2</v>
      </c>
      <c r="U9" s="100" t="s">
        <v>23</v>
      </c>
    </row>
    <row r="10" spans="1:21" ht="15.75" thickBot="1" x14ac:dyDescent="0.3">
      <c r="A10" s="30"/>
      <c r="B10" s="30" t="s">
        <v>24</v>
      </c>
      <c r="C10" s="30" t="s">
        <v>15</v>
      </c>
      <c r="D10" s="34" t="s">
        <v>25</v>
      </c>
      <c r="E10" s="30" t="s">
        <v>26</v>
      </c>
      <c r="F10" s="138"/>
      <c r="G10" s="85" t="s">
        <v>27</v>
      </c>
      <c r="H10" s="82">
        <v>5</v>
      </c>
      <c r="I10" s="75" t="s">
        <v>28</v>
      </c>
      <c r="J10" s="76">
        <v>0.3</v>
      </c>
      <c r="K10" s="73" t="s">
        <v>28</v>
      </c>
      <c r="L10" s="76">
        <v>0.2</v>
      </c>
      <c r="M10" s="73" t="s">
        <v>28</v>
      </c>
      <c r="N10" s="74">
        <v>0.2</v>
      </c>
      <c r="O10" s="79" t="s">
        <v>29</v>
      </c>
      <c r="P10" s="68">
        <v>0.3</v>
      </c>
      <c r="Q10" s="79" t="s">
        <v>30</v>
      </c>
      <c r="R10" s="90" t="s">
        <v>30</v>
      </c>
      <c r="S10" s="93" t="s">
        <v>30</v>
      </c>
      <c r="T10" s="97" t="s">
        <v>30</v>
      </c>
      <c r="U10" s="101" t="s">
        <v>31</v>
      </c>
    </row>
    <row r="11" spans="1:21" s="13" customFormat="1" x14ac:dyDescent="0.25">
      <c r="A11" s="31">
        <v>1</v>
      </c>
      <c r="B11" s="139" t="s">
        <v>32</v>
      </c>
      <c r="C11" s="61" t="s">
        <v>33</v>
      </c>
      <c r="D11" s="62">
        <v>105</v>
      </c>
      <c r="E11" s="61" t="s">
        <v>33</v>
      </c>
      <c r="F11" s="86">
        <f t="shared" ref="F11:F29" si="0">H11+S11+T11+U11</f>
        <v>7.29</v>
      </c>
      <c r="G11" s="83">
        <v>9.1080000000000005</v>
      </c>
      <c r="H11" s="103">
        <f t="shared" ref="H11:H23" si="1">ROUND((G11*$H$10)/MAX($G$11:$G$29),2)</f>
        <v>5</v>
      </c>
      <c r="I11" s="70">
        <v>0</v>
      </c>
      <c r="J11" s="105">
        <f t="shared" ref="J11:J29" si="2">ROUND((I11*$J$10)/MAX($I$11:$I$29),2)</f>
        <v>0</v>
      </c>
      <c r="K11" s="70">
        <v>1</v>
      </c>
      <c r="L11" s="105">
        <f t="shared" ref="L11:L29" si="3">ROUND((K11*$L$10)/MAX($K$11:$K$29),2)</f>
        <v>7.0000000000000007E-2</v>
      </c>
      <c r="M11" s="70">
        <v>1</v>
      </c>
      <c r="N11" s="105">
        <f t="shared" ref="N11:N29" si="4">ROUND((M11*$N$10)/MAX($M$11:$M$29),2)</f>
        <v>0.11</v>
      </c>
      <c r="O11" s="108">
        <f t="shared" ref="O11:O29" si="5">J11+L11+N11</f>
        <v>0.18</v>
      </c>
      <c r="P11" s="105">
        <f t="shared" ref="P11:P29" si="6">ROUND((O11*$P$10)/MAX($O$11:$O$29),2)</f>
        <v>0.11</v>
      </c>
      <c r="Q11" s="70">
        <v>0.1</v>
      </c>
      <c r="R11" s="70">
        <v>0.05</v>
      </c>
      <c r="S11" s="110">
        <f t="shared" ref="S11:S29" si="7">SUM(P11,Q11,R11)</f>
        <v>0.26</v>
      </c>
      <c r="T11" s="113">
        <v>1.03</v>
      </c>
      <c r="U11" s="98">
        <v>1</v>
      </c>
    </row>
    <row r="12" spans="1:21" s="6" customFormat="1" x14ac:dyDescent="0.25">
      <c r="A12" s="34">
        <v>2</v>
      </c>
      <c r="B12" s="139" t="s">
        <v>34</v>
      </c>
      <c r="C12" s="61" t="s">
        <v>35</v>
      </c>
      <c r="D12" s="62">
        <v>108</v>
      </c>
      <c r="E12" s="61" t="s">
        <v>36</v>
      </c>
      <c r="F12" s="42">
        <f t="shared" si="0"/>
        <v>7.22</v>
      </c>
      <c r="G12" s="56">
        <v>7.6429999999999998</v>
      </c>
      <c r="H12" s="104">
        <f t="shared" si="1"/>
        <v>4.2</v>
      </c>
      <c r="I12" s="38">
        <v>0</v>
      </c>
      <c r="J12" s="106">
        <f t="shared" si="2"/>
        <v>0</v>
      </c>
      <c r="K12" s="38">
        <v>1.4</v>
      </c>
      <c r="L12" s="107">
        <f t="shared" si="3"/>
        <v>0.1</v>
      </c>
      <c r="M12" s="38">
        <v>0.75</v>
      </c>
      <c r="N12" s="106">
        <f t="shared" si="4"/>
        <v>0.09</v>
      </c>
      <c r="O12" s="109">
        <f t="shared" si="5"/>
        <v>0.19</v>
      </c>
      <c r="P12" s="106">
        <f t="shared" si="6"/>
        <v>0.12</v>
      </c>
      <c r="Q12" s="38">
        <v>0.1</v>
      </c>
      <c r="R12" s="38">
        <v>0</v>
      </c>
      <c r="S12" s="111">
        <f t="shared" si="7"/>
        <v>0.22</v>
      </c>
      <c r="T12" s="114">
        <v>2</v>
      </c>
      <c r="U12" s="64">
        <v>0.8</v>
      </c>
    </row>
    <row r="13" spans="1:21" s="7" customFormat="1" x14ac:dyDescent="0.25">
      <c r="A13" s="34">
        <v>3</v>
      </c>
      <c r="B13" s="61" t="s">
        <v>37</v>
      </c>
      <c r="C13" s="61" t="s">
        <v>38</v>
      </c>
      <c r="D13" s="62">
        <v>108</v>
      </c>
      <c r="E13" s="61" t="s">
        <v>36</v>
      </c>
      <c r="F13" s="42">
        <f t="shared" si="0"/>
        <v>6.54</v>
      </c>
      <c r="G13" s="41">
        <v>7.6230000000000002</v>
      </c>
      <c r="H13" s="104">
        <f t="shared" si="1"/>
        <v>4.18</v>
      </c>
      <c r="I13" s="38">
        <v>1.6</v>
      </c>
      <c r="J13" s="106">
        <f t="shared" si="2"/>
        <v>0.06</v>
      </c>
      <c r="K13" s="38">
        <v>0.9</v>
      </c>
      <c r="L13" s="106">
        <f t="shared" si="3"/>
        <v>0.06</v>
      </c>
      <c r="M13" s="38">
        <v>0.75</v>
      </c>
      <c r="N13" s="106">
        <f t="shared" si="4"/>
        <v>0.09</v>
      </c>
      <c r="O13" s="109">
        <f t="shared" si="5"/>
        <v>0.21</v>
      </c>
      <c r="P13" s="106">
        <f t="shared" si="6"/>
        <v>0.13</v>
      </c>
      <c r="Q13" s="38">
        <v>0.1</v>
      </c>
      <c r="R13" s="38">
        <v>0</v>
      </c>
      <c r="S13" s="111">
        <f t="shared" si="7"/>
        <v>0.23</v>
      </c>
      <c r="T13" s="114">
        <v>1.33</v>
      </c>
      <c r="U13" s="64">
        <v>0.8</v>
      </c>
    </row>
    <row r="14" spans="1:21" s="6" customFormat="1" x14ac:dyDescent="0.25">
      <c r="A14" s="31">
        <v>4</v>
      </c>
      <c r="B14" s="61" t="s">
        <v>39</v>
      </c>
      <c r="C14" s="61" t="s">
        <v>40</v>
      </c>
      <c r="D14" s="62">
        <v>133</v>
      </c>
      <c r="E14" s="61" t="s">
        <v>41</v>
      </c>
      <c r="F14" s="42">
        <f t="shared" si="0"/>
        <v>6.3949999999999996</v>
      </c>
      <c r="G14" s="41">
        <v>8.8290000000000006</v>
      </c>
      <c r="H14" s="104">
        <f t="shared" si="1"/>
        <v>4.8499999999999996</v>
      </c>
      <c r="I14" s="38">
        <v>0</v>
      </c>
      <c r="J14" s="106">
        <f t="shared" si="2"/>
        <v>0</v>
      </c>
      <c r="K14" s="38">
        <v>0.5</v>
      </c>
      <c r="L14" s="106">
        <f t="shared" si="3"/>
        <v>0.03</v>
      </c>
      <c r="M14" s="38">
        <v>0.1</v>
      </c>
      <c r="N14" s="106">
        <f t="shared" si="4"/>
        <v>0.01</v>
      </c>
      <c r="O14" s="109">
        <f t="shared" si="5"/>
        <v>0.04</v>
      </c>
      <c r="P14" s="106">
        <f t="shared" si="6"/>
        <v>0.02</v>
      </c>
      <c r="Q14" s="38">
        <v>3.5000000000000003E-2</v>
      </c>
      <c r="R14" s="38">
        <v>0.06</v>
      </c>
      <c r="S14" s="111">
        <f t="shared" si="7"/>
        <v>0.115</v>
      </c>
      <c r="T14" s="114">
        <v>0.63</v>
      </c>
      <c r="U14" s="64">
        <v>0.8</v>
      </c>
    </row>
    <row r="15" spans="1:21" s="7" customFormat="1" x14ac:dyDescent="0.25">
      <c r="A15" s="31">
        <v>5</v>
      </c>
      <c r="B15" s="61" t="s">
        <v>42</v>
      </c>
      <c r="C15" s="61" t="s">
        <v>43</v>
      </c>
      <c r="D15" s="62">
        <v>138</v>
      </c>
      <c r="E15" s="61" t="s">
        <v>44</v>
      </c>
      <c r="F15" s="42">
        <f t="shared" si="0"/>
        <v>6.11</v>
      </c>
      <c r="G15" s="40">
        <v>5.5140000000000002</v>
      </c>
      <c r="H15" s="104">
        <f t="shared" si="1"/>
        <v>3.03</v>
      </c>
      <c r="I15" s="38">
        <v>2</v>
      </c>
      <c r="J15" s="106">
        <f t="shared" si="2"/>
        <v>7.0000000000000007E-2</v>
      </c>
      <c r="K15" s="38">
        <v>0</v>
      </c>
      <c r="L15" s="106">
        <f t="shared" si="3"/>
        <v>0</v>
      </c>
      <c r="M15" s="102">
        <v>0.5</v>
      </c>
      <c r="N15" s="106">
        <f t="shared" si="4"/>
        <v>0.06</v>
      </c>
      <c r="O15" s="109">
        <f t="shared" si="5"/>
        <v>0.13</v>
      </c>
      <c r="P15" s="106">
        <f t="shared" si="6"/>
        <v>0.08</v>
      </c>
      <c r="Q15" s="38">
        <v>0.06</v>
      </c>
      <c r="R15" s="38">
        <v>0.1</v>
      </c>
      <c r="S15" s="111">
        <f t="shared" si="7"/>
        <v>0.24000000000000002</v>
      </c>
      <c r="T15" s="114">
        <v>1.84</v>
      </c>
      <c r="U15" s="64">
        <v>1</v>
      </c>
    </row>
    <row r="16" spans="1:21" s="7" customFormat="1" x14ac:dyDescent="0.25">
      <c r="A16" s="31">
        <v>6</v>
      </c>
      <c r="B16" s="61" t="s">
        <v>45</v>
      </c>
      <c r="C16" s="61" t="s">
        <v>46</v>
      </c>
      <c r="D16" s="62">
        <v>108</v>
      </c>
      <c r="E16" s="61" t="s">
        <v>36</v>
      </c>
      <c r="F16" s="42">
        <f t="shared" si="0"/>
        <v>5.68</v>
      </c>
      <c r="G16" s="41">
        <v>6.577</v>
      </c>
      <c r="H16" s="104">
        <f t="shared" si="1"/>
        <v>3.61</v>
      </c>
      <c r="I16" s="38">
        <v>0</v>
      </c>
      <c r="J16" s="106">
        <f t="shared" si="2"/>
        <v>0</v>
      </c>
      <c r="K16" s="38">
        <v>1.3</v>
      </c>
      <c r="L16" s="106">
        <f t="shared" si="3"/>
        <v>0.09</v>
      </c>
      <c r="M16" s="38">
        <v>1</v>
      </c>
      <c r="N16" s="106">
        <f t="shared" si="4"/>
        <v>0.11</v>
      </c>
      <c r="O16" s="109">
        <f t="shared" si="5"/>
        <v>0.2</v>
      </c>
      <c r="P16" s="106">
        <f t="shared" si="6"/>
        <v>0.12</v>
      </c>
      <c r="Q16" s="38">
        <v>0.1</v>
      </c>
      <c r="R16" s="38">
        <v>0</v>
      </c>
      <c r="S16" s="111">
        <f t="shared" si="7"/>
        <v>0.22</v>
      </c>
      <c r="T16" s="114">
        <v>0.85</v>
      </c>
      <c r="U16" s="64">
        <v>1</v>
      </c>
    </row>
    <row r="17" spans="1:21" s="7" customFormat="1" x14ac:dyDescent="0.25">
      <c r="A17" s="31">
        <v>7</v>
      </c>
      <c r="B17" s="61" t="s">
        <v>47</v>
      </c>
      <c r="C17" s="61" t="s">
        <v>48</v>
      </c>
      <c r="D17" s="62">
        <v>115</v>
      </c>
      <c r="E17" s="61" t="s">
        <v>49</v>
      </c>
      <c r="F17" s="42">
        <f t="shared" si="0"/>
        <v>5.669999999999999</v>
      </c>
      <c r="G17" s="41">
        <v>7.0350000000000001</v>
      </c>
      <c r="H17" s="104">
        <f t="shared" si="1"/>
        <v>3.86</v>
      </c>
      <c r="I17" s="38">
        <v>0.4</v>
      </c>
      <c r="J17" s="106">
        <f t="shared" si="2"/>
        <v>0.01</v>
      </c>
      <c r="K17" s="38">
        <v>0</v>
      </c>
      <c r="L17" s="106">
        <f t="shared" si="3"/>
        <v>0</v>
      </c>
      <c r="M17" s="38">
        <v>0</v>
      </c>
      <c r="N17" s="106">
        <f t="shared" si="4"/>
        <v>0</v>
      </c>
      <c r="O17" s="109">
        <f t="shared" si="5"/>
        <v>0.01</v>
      </c>
      <c r="P17" s="106">
        <f t="shared" si="6"/>
        <v>0.01</v>
      </c>
      <c r="Q17" s="38">
        <v>0</v>
      </c>
      <c r="R17" s="38">
        <v>0</v>
      </c>
      <c r="S17" s="111">
        <f t="shared" si="7"/>
        <v>0.01</v>
      </c>
      <c r="T17" s="114">
        <v>1</v>
      </c>
      <c r="U17" s="64">
        <v>0.8</v>
      </c>
    </row>
    <row r="18" spans="1:21" s="13" customFormat="1" x14ac:dyDescent="0.25">
      <c r="A18" s="31">
        <v>8</v>
      </c>
      <c r="B18" s="61" t="s">
        <v>50</v>
      </c>
      <c r="C18" s="61" t="s">
        <v>51</v>
      </c>
      <c r="D18" s="62">
        <v>131</v>
      </c>
      <c r="E18" s="61" t="s">
        <v>51</v>
      </c>
      <c r="F18" s="42">
        <f t="shared" si="0"/>
        <v>5.61</v>
      </c>
      <c r="G18" s="40">
        <v>6.6669999999999998</v>
      </c>
      <c r="H18" s="104">
        <f t="shared" si="1"/>
        <v>3.66</v>
      </c>
      <c r="I18" s="38">
        <v>8.4</v>
      </c>
      <c r="J18" s="106">
        <f t="shared" si="2"/>
        <v>0.3</v>
      </c>
      <c r="K18" s="38">
        <v>2.7</v>
      </c>
      <c r="L18" s="106">
        <f t="shared" si="3"/>
        <v>0.19</v>
      </c>
      <c r="M18" s="38">
        <v>0</v>
      </c>
      <c r="N18" s="106">
        <f t="shared" si="4"/>
        <v>0</v>
      </c>
      <c r="O18" s="109">
        <f t="shared" si="5"/>
        <v>0.49</v>
      </c>
      <c r="P18" s="106">
        <f t="shared" si="6"/>
        <v>0.3</v>
      </c>
      <c r="Q18" s="38">
        <v>0.1</v>
      </c>
      <c r="R18" s="38">
        <v>0</v>
      </c>
      <c r="S18" s="111">
        <f t="shared" si="7"/>
        <v>0.4</v>
      </c>
      <c r="T18" s="114">
        <v>0.75</v>
      </c>
      <c r="U18" s="64">
        <v>0.8</v>
      </c>
    </row>
    <row r="19" spans="1:21" s="13" customFormat="1" x14ac:dyDescent="0.25">
      <c r="A19" s="31">
        <v>9</v>
      </c>
      <c r="B19" s="61" t="s">
        <v>52</v>
      </c>
      <c r="C19" s="61" t="s">
        <v>53</v>
      </c>
      <c r="D19" s="62">
        <v>101</v>
      </c>
      <c r="E19" s="61" t="s">
        <v>54</v>
      </c>
      <c r="F19" s="42">
        <f t="shared" si="0"/>
        <v>5.5940000000000003</v>
      </c>
      <c r="G19" s="41">
        <v>8.1329999999999991</v>
      </c>
      <c r="H19" s="104">
        <f t="shared" si="1"/>
        <v>4.46</v>
      </c>
      <c r="I19" s="38">
        <v>4.8</v>
      </c>
      <c r="J19" s="106">
        <f t="shared" si="2"/>
        <v>0.17</v>
      </c>
      <c r="K19" s="38">
        <v>1.3</v>
      </c>
      <c r="L19" s="106">
        <f t="shared" si="3"/>
        <v>0.09</v>
      </c>
      <c r="M19" s="38">
        <v>1.75</v>
      </c>
      <c r="N19" s="106">
        <f t="shared" si="4"/>
        <v>0.2</v>
      </c>
      <c r="O19" s="109">
        <f t="shared" si="5"/>
        <v>0.46</v>
      </c>
      <c r="P19" s="106">
        <f t="shared" si="6"/>
        <v>0.28000000000000003</v>
      </c>
      <c r="Q19" s="38">
        <v>6.4000000000000001E-2</v>
      </c>
      <c r="R19" s="38">
        <v>0.05</v>
      </c>
      <c r="S19" s="111">
        <f t="shared" si="7"/>
        <v>0.39400000000000002</v>
      </c>
      <c r="T19" s="114">
        <v>0.44</v>
      </c>
      <c r="U19" s="64">
        <v>0.3</v>
      </c>
    </row>
    <row r="20" spans="1:21" s="13" customFormat="1" x14ac:dyDescent="0.25">
      <c r="A20" s="31">
        <v>10</v>
      </c>
      <c r="B20" s="61" t="s">
        <v>55</v>
      </c>
      <c r="C20" s="61" t="s">
        <v>56</v>
      </c>
      <c r="D20" s="62">
        <v>136</v>
      </c>
      <c r="E20" s="61" t="s">
        <v>57</v>
      </c>
      <c r="F20" s="42">
        <f t="shared" si="0"/>
        <v>5.4399999999999995</v>
      </c>
      <c r="G20" s="40">
        <v>6.68</v>
      </c>
      <c r="H20" s="104">
        <f t="shared" si="1"/>
        <v>3.67</v>
      </c>
      <c r="I20" s="38">
        <v>0</v>
      </c>
      <c r="J20" s="106">
        <f t="shared" si="2"/>
        <v>0</v>
      </c>
      <c r="K20" s="38">
        <v>1</v>
      </c>
      <c r="L20" s="106">
        <f t="shared" si="3"/>
        <v>7.0000000000000007E-2</v>
      </c>
      <c r="M20" s="38">
        <v>0.75</v>
      </c>
      <c r="N20" s="106">
        <f t="shared" si="4"/>
        <v>0.09</v>
      </c>
      <c r="O20" s="109">
        <f t="shared" si="5"/>
        <v>0.16</v>
      </c>
      <c r="P20" s="106">
        <f t="shared" si="6"/>
        <v>0.1</v>
      </c>
      <c r="Q20" s="38">
        <v>0.1</v>
      </c>
      <c r="R20" s="38">
        <v>0.06</v>
      </c>
      <c r="S20" s="111">
        <f t="shared" si="7"/>
        <v>0.26</v>
      </c>
      <c r="T20" s="114">
        <v>0.71</v>
      </c>
      <c r="U20" s="64">
        <v>0.8</v>
      </c>
    </row>
    <row r="21" spans="1:21" s="13" customFormat="1" x14ac:dyDescent="0.25">
      <c r="A21" s="31">
        <v>11</v>
      </c>
      <c r="B21" s="61" t="s">
        <v>58</v>
      </c>
      <c r="C21" s="61" t="s">
        <v>59</v>
      </c>
      <c r="D21" s="62">
        <v>124</v>
      </c>
      <c r="E21" s="61" t="s">
        <v>60</v>
      </c>
      <c r="F21" s="42">
        <f t="shared" si="0"/>
        <v>5.3699999999999992</v>
      </c>
      <c r="G21" s="41">
        <v>7.5270000000000001</v>
      </c>
      <c r="H21" s="104">
        <f t="shared" si="1"/>
        <v>4.13</v>
      </c>
      <c r="I21" s="38">
        <v>0</v>
      </c>
      <c r="J21" s="106">
        <f t="shared" si="2"/>
        <v>0</v>
      </c>
      <c r="K21" s="38">
        <v>0</v>
      </c>
      <c r="L21" s="106">
        <f t="shared" si="3"/>
        <v>0</v>
      </c>
      <c r="M21" s="38">
        <v>0</v>
      </c>
      <c r="N21" s="106">
        <f t="shared" si="4"/>
        <v>0</v>
      </c>
      <c r="O21" s="109">
        <f t="shared" si="5"/>
        <v>0</v>
      </c>
      <c r="P21" s="106">
        <f t="shared" si="6"/>
        <v>0</v>
      </c>
      <c r="Q21" s="38">
        <v>0.1</v>
      </c>
      <c r="R21" s="38">
        <v>0</v>
      </c>
      <c r="S21" s="111">
        <f t="shared" si="7"/>
        <v>0.1</v>
      </c>
      <c r="T21" s="114">
        <v>0.34</v>
      </c>
      <c r="U21" s="64">
        <v>0.8</v>
      </c>
    </row>
    <row r="22" spans="1:21" s="7" customFormat="1" x14ac:dyDescent="0.25">
      <c r="A22" s="31">
        <v>12</v>
      </c>
      <c r="B22" s="61" t="s">
        <v>61</v>
      </c>
      <c r="C22" s="61" t="s">
        <v>62</v>
      </c>
      <c r="D22" s="62">
        <v>136</v>
      </c>
      <c r="E22" s="61" t="s">
        <v>57</v>
      </c>
      <c r="F22" s="42">
        <f t="shared" si="0"/>
        <v>4.58</v>
      </c>
      <c r="G22" s="41">
        <v>5.5250000000000004</v>
      </c>
      <c r="H22" s="104">
        <f t="shared" si="1"/>
        <v>3.03</v>
      </c>
      <c r="I22" s="38">
        <v>1.6</v>
      </c>
      <c r="J22" s="106">
        <f t="shared" si="2"/>
        <v>0.06</v>
      </c>
      <c r="K22" s="38">
        <v>1</v>
      </c>
      <c r="L22" s="106">
        <f t="shared" si="3"/>
        <v>7.0000000000000007E-2</v>
      </c>
      <c r="M22" s="38">
        <v>0.75</v>
      </c>
      <c r="N22" s="106">
        <f t="shared" si="4"/>
        <v>0.09</v>
      </c>
      <c r="O22" s="109">
        <f t="shared" si="5"/>
        <v>0.22</v>
      </c>
      <c r="P22" s="106">
        <f t="shared" si="6"/>
        <v>0.13</v>
      </c>
      <c r="Q22" s="38">
        <v>0.05</v>
      </c>
      <c r="R22" s="38">
        <v>0</v>
      </c>
      <c r="S22" s="111">
        <f t="shared" si="7"/>
        <v>0.18</v>
      </c>
      <c r="T22" s="114">
        <v>0.56999999999999995</v>
      </c>
      <c r="U22" s="64">
        <v>0.8</v>
      </c>
    </row>
    <row r="23" spans="1:21" s="13" customFormat="1" x14ac:dyDescent="0.25">
      <c r="A23" s="31">
        <v>13</v>
      </c>
      <c r="B23" s="61" t="s">
        <v>63</v>
      </c>
      <c r="C23" s="61" t="s">
        <v>64</v>
      </c>
      <c r="D23" s="62">
        <v>143</v>
      </c>
      <c r="E23" s="61" t="s">
        <v>65</v>
      </c>
      <c r="F23" s="42">
        <f t="shared" si="0"/>
        <v>4.33</v>
      </c>
      <c r="G23" s="40">
        <v>6.2889999999999997</v>
      </c>
      <c r="H23" s="104">
        <f t="shared" si="1"/>
        <v>3.45</v>
      </c>
      <c r="I23" s="38">
        <v>0</v>
      </c>
      <c r="J23" s="106">
        <f t="shared" si="2"/>
        <v>0</v>
      </c>
      <c r="K23" s="38">
        <v>0</v>
      </c>
      <c r="L23" s="106">
        <f t="shared" si="3"/>
        <v>0</v>
      </c>
      <c r="M23" s="38">
        <v>0</v>
      </c>
      <c r="N23" s="106">
        <f t="shared" si="4"/>
        <v>0</v>
      </c>
      <c r="O23" s="109">
        <f t="shared" si="5"/>
        <v>0</v>
      </c>
      <c r="P23" s="106">
        <f t="shared" si="6"/>
        <v>0</v>
      </c>
      <c r="Q23" s="38">
        <v>0.04</v>
      </c>
      <c r="R23" s="38">
        <v>0.1</v>
      </c>
      <c r="S23" s="111">
        <f t="shared" si="7"/>
        <v>0.14000000000000001</v>
      </c>
      <c r="T23" s="114">
        <v>0.74</v>
      </c>
      <c r="U23" s="121">
        <v>0</v>
      </c>
    </row>
    <row r="24" spans="1:21" s="7" customFormat="1" x14ac:dyDescent="0.25">
      <c r="A24" s="31">
        <v>14</v>
      </c>
      <c r="B24" s="61" t="s">
        <v>66</v>
      </c>
      <c r="C24" s="61" t="s">
        <v>67</v>
      </c>
      <c r="D24" s="62">
        <v>108</v>
      </c>
      <c r="E24" s="61" t="s">
        <v>36</v>
      </c>
      <c r="F24" s="42">
        <f t="shared" si="0"/>
        <v>4.25</v>
      </c>
      <c r="G24" s="41">
        <v>4.4800000000000004</v>
      </c>
      <c r="H24" s="104">
        <f>ROUND((G24*$H$10)/MAX($G$70:$G$75),2)</f>
        <v>2.44</v>
      </c>
      <c r="I24" s="38">
        <v>1.6</v>
      </c>
      <c r="J24" s="106">
        <f t="shared" si="2"/>
        <v>0.06</v>
      </c>
      <c r="K24" s="38">
        <v>0</v>
      </c>
      <c r="L24" s="106">
        <f t="shared" si="3"/>
        <v>0</v>
      </c>
      <c r="M24" s="38">
        <v>0.5</v>
      </c>
      <c r="N24" s="106">
        <f t="shared" si="4"/>
        <v>0.06</v>
      </c>
      <c r="O24" s="109">
        <f t="shared" si="5"/>
        <v>0.12</v>
      </c>
      <c r="P24" s="106">
        <f t="shared" si="6"/>
        <v>7.0000000000000007E-2</v>
      </c>
      <c r="Q24" s="38">
        <v>0.1</v>
      </c>
      <c r="R24" s="38">
        <v>0</v>
      </c>
      <c r="S24" s="111">
        <f t="shared" si="7"/>
        <v>0.17</v>
      </c>
      <c r="T24" s="115">
        <v>0.64</v>
      </c>
      <c r="U24" s="64">
        <v>1</v>
      </c>
    </row>
    <row r="25" spans="1:21" s="7" customFormat="1" x14ac:dyDescent="0.25">
      <c r="A25" s="31">
        <v>15</v>
      </c>
      <c r="B25" s="61" t="s">
        <v>68</v>
      </c>
      <c r="C25" s="61" t="s">
        <v>69</v>
      </c>
      <c r="D25" s="62">
        <v>148</v>
      </c>
      <c r="E25" s="61" t="s">
        <v>70</v>
      </c>
      <c r="F25" s="42">
        <f t="shared" si="0"/>
        <v>4.04</v>
      </c>
      <c r="G25" s="41">
        <v>5.992</v>
      </c>
      <c r="H25" s="104">
        <f>ROUND((G25*$H$10)/MAX($G$11:$G$29),2)</f>
        <v>3.29</v>
      </c>
      <c r="I25" s="38">
        <v>0</v>
      </c>
      <c r="J25" s="106">
        <f t="shared" si="2"/>
        <v>0</v>
      </c>
      <c r="K25" s="38">
        <v>0.5</v>
      </c>
      <c r="L25" s="106">
        <f t="shared" si="3"/>
        <v>0.03</v>
      </c>
      <c r="M25" s="38">
        <v>0.75</v>
      </c>
      <c r="N25" s="106">
        <f t="shared" si="4"/>
        <v>0.09</v>
      </c>
      <c r="O25" s="109">
        <f t="shared" si="5"/>
        <v>0.12</v>
      </c>
      <c r="P25" s="106">
        <f t="shared" si="6"/>
        <v>7.0000000000000007E-2</v>
      </c>
      <c r="Q25" s="38">
        <v>0.1</v>
      </c>
      <c r="R25" s="38">
        <v>0.1</v>
      </c>
      <c r="S25" s="111">
        <f t="shared" si="7"/>
        <v>0.27</v>
      </c>
      <c r="T25" s="114">
        <v>0.48</v>
      </c>
      <c r="U25" s="64">
        <v>0</v>
      </c>
    </row>
    <row r="26" spans="1:21" s="7" customFormat="1" x14ac:dyDescent="0.25">
      <c r="A26" s="31">
        <v>16</v>
      </c>
      <c r="B26" s="61" t="s">
        <v>71</v>
      </c>
      <c r="C26" s="61" t="s">
        <v>72</v>
      </c>
      <c r="D26" s="62">
        <v>108</v>
      </c>
      <c r="E26" s="61" t="s">
        <v>36</v>
      </c>
      <c r="F26" s="42">
        <f t="shared" si="0"/>
        <v>3.79</v>
      </c>
      <c r="G26" s="41">
        <v>4.1159999999999997</v>
      </c>
      <c r="H26" s="104">
        <f>ROUND((G26*$H$10)/MAX($G$11:$G$29),2)</f>
        <v>2.2599999999999998</v>
      </c>
      <c r="I26" s="38">
        <v>0</v>
      </c>
      <c r="J26" s="106">
        <f t="shared" si="2"/>
        <v>0</v>
      </c>
      <c r="K26" s="38">
        <v>0</v>
      </c>
      <c r="L26" s="106">
        <f t="shared" si="3"/>
        <v>0</v>
      </c>
      <c r="M26" s="102">
        <v>0</v>
      </c>
      <c r="N26" s="106">
        <f t="shared" si="4"/>
        <v>0</v>
      </c>
      <c r="O26" s="109">
        <f t="shared" si="5"/>
        <v>0</v>
      </c>
      <c r="P26" s="106">
        <f t="shared" si="6"/>
        <v>0</v>
      </c>
      <c r="Q26" s="38">
        <v>0.1</v>
      </c>
      <c r="R26" s="38">
        <v>0</v>
      </c>
      <c r="S26" s="111">
        <f t="shared" si="7"/>
        <v>0.1</v>
      </c>
      <c r="T26" s="114">
        <v>0.63</v>
      </c>
      <c r="U26" s="64">
        <v>0.8</v>
      </c>
    </row>
    <row r="27" spans="1:21" s="7" customFormat="1" x14ac:dyDescent="0.25">
      <c r="A27" s="31">
        <v>17</v>
      </c>
      <c r="B27" s="61" t="s">
        <v>73</v>
      </c>
      <c r="C27" s="61" t="s">
        <v>74</v>
      </c>
      <c r="D27" s="62">
        <v>140</v>
      </c>
      <c r="E27" s="61" t="s">
        <v>75</v>
      </c>
      <c r="F27" s="42">
        <f t="shared" si="0"/>
        <v>3.7800000000000002</v>
      </c>
      <c r="G27" s="41">
        <v>5.3609999999999998</v>
      </c>
      <c r="H27" s="104">
        <f>ROUND((G27*$H$10)/MAX($G$11:$G$29),2)</f>
        <v>2.94</v>
      </c>
      <c r="I27" s="38">
        <v>1.6</v>
      </c>
      <c r="J27" s="106">
        <f t="shared" si="2"/>
        <v>0.06</v>
      </c>
      <c r="K27" s="38">
        <v>0</v>
      </c>
      <c r="L27" s="106">
        <f t="shared" si="3"/>
        <v>0</v>
      </c>
      <c r="M27" s="38">
        <v>1</v>
      </c>
      <c r="N27" s="106">
        <f t="shared" si="4"/>
        <v>0.11</v>
      </c>
      <c r="O27" s="109">
        <f t="shared" si="5"/>
        <v>0.16999999999999998</v>
      </c>
      <c r="P27" s="106">
        <f t="shared" si="6"/>
        <v>0.1</v>
      </c>
      <c r="Q27" s="38">
        <v>0.1</v>
      </c>
      <c r="R27" s="38">
        <v>0</v>
      </c>
      <c r="S27" s="111">
        <f t="shared" si="7"/>
        <v>0.2</v>
      </c>
      <c r="T27" s="114">
        <v>0.14000000000000001</v>
      </c>
      <c r="U27" s="64">
        <v>0.5</v>
      </c>
    </row>
    <row r="28" spans="1:21" s="7" customFormat="1" x14ac:dyDescent="0.25">
      <c r="A28" s="31">
        <v>18</v>
      </c>
      <c r="B28" s="61" t="s">
        <v>76</v>
      </c>
      <c r="C28" s="61" t="s">
        <v>57</v>
      </c>
      <c r="D28" s="62">
        <v>136</v>
      </c>
      <c r="E28" s="61" t="s">
        <v>57</v>
      </c>
      <c r="F28" s="42">
        <f t="shared" si="0"/>
        <v>1.21</v>
      </c>
      <c r="G28" s="40">
        <v>0</v>
      </c>
      <c r="H28" s="104">
        <f>ROUND((G28*$H$10)/MAX($G$11:$G$29),2)</f>
        <v>0</v>
      </c>
      <c r="I28" s="38">
        <v>0.4</v>
      </c>
      <c r="J28" s="106">
        <f t="shared" si="2"/>
        <v>0.01</v>
      </c>
      <c r="K28" s="38">
        <v>0</v>
      </c>
      <c r="L28" s="106">
        <f t="shared" si="3"/>
        <v>0</v>
      </c>
      <c r="M28" s="38">
        <v>1</v>
      </c>
      <c r="N28" s="106">
        <f t="shared" si="4"/>
        <v>0.11</v>
      </c>
      <c r="O28" s="109">
        <f t="shared" si="5"/>
        <v>0.12</v>
      </c>
      <c r="P28" s="106">
        <f t="shared" si="6"/>
        <v>7.0000000000000007E-2</v>
      </c>
      <c r="Q28" s="38">
        <v>0.1</v>
      </c>
      <c r="R28" s="38">
        <v>0</v>
      </c>
      <c r="S28" s="111">
        <f t="shared" si="7"/>
        <v>0.17</v>
      </c>
      <c r="T28" s="114">
        <v>0.24</v>
      </c>
      <c r="U28" s="64">
        <v>0.8</v>
      </c>
    </row>
    <row r="29" spans="1:21" s="7" customFormat="1" x14ac:dyDescent="0.25">
      <c r="A29" s="31">
        <v>19</v>
      </c>
      <c r="B29" s="61" t="s">
        <v>77</v>
      </c>
      <c r="C29" s="61" t="s">
        <v>70</v>
      </c>
      <c r="D29" s="62">
        <v>148</v>
      </c>
      <c r="E29" s="61" t="s">
        <v>70</v>
      </c>
      <c r="F29" s="42">
        <f t="shared" si="0"/>
        <v>0.86</v>
      </c>
      <c r="G29" s="40">
        <v>0</v>
      </c>
      <c r="H29" s="104">
        <f>ROUND((G29*$H$10)/MAX($G$11:$G$29),2)</f>
        <v>0</v>
      </c>
      <c r="I29" s="38">
        <v>5.8</v>
      </c>
      <c r="J29" s="106">
        <f t="shared" si="2"/>
        <v>0.21</v>
      </c>
      <c r="K29" s="38">
        <v>2.9</v>
      </c>
      <c r="L29" s="106">
        <f t="shared" si="3"/>
        <v>0.2</v>
      </c>
      <c r="M29" s="102">
        <v>0</v>
      </c>
      <c r="N29" s="106">
        <f t="shared" si="4"/>
        <v>0</v>
      </c>
      <c r="O29" s="109">
        <f t="shared" si="5"/>
        <v>0.41000000000000003</v>
      </c>
      <c r="P29" s="106">
        <f t="shared" si="6"/>
        <v>0.25</v>
      </c>
      <c r="Q29" s="38">
        <v>0.1</v>
      </c>
      <c r="R29" s="38">
        <v>0</v>
      </c>
      <c r="S29" s="111">
        <f t="shared" si="7"/>
        <v>0.35</v>
      </c>
      <c r="T29" s="114">
        <v>0.51</v>
      </c>
      <c r="U29" s="64">
        <v>0</v>
      </c>
    </row>
    <row r="30" spans="1:21" s="7" customFormat="1" x14ac:dyDescent="0.25">
      <c r="D30" s="8"/>
      <c r="F30" s="12"/>
      <c r="G30" s="23"/>
      <c r="H30" s="12"/>
      <c r="I30" s="9"/>
      <c r="J30" s="18"/>
      <c r="K30" s="9"/>
      <c r="L30" s="9"/>
      <c r="M30" s="9"/>
      <c r="N30" s="9"/>
      <c r="O30" s="8"/>
      <c r="P30" s="9"/>
      <c r="Q30" s="9"/>
      <c r="R30" s="9"/>
      <c r="S30" s="3"/>
      <c r="T30" s="3"/>
      <c r="U30" s="17"/>
    </row>
    <row r="31" spans="1:21" s="126" customFormat="1" x14ac:dyDescent="0.25">
      <c r="A31" s="125"/>
      <c r="B31" s="127"/>
      <c r="C31" s="127"/>
      <c r="D31" s="128"/>
      <c r="E31" s="127"/>
      <c r="F31" s="129"/>
      <c r="G31" s="130"/>
      <c r="H31" s="129"/>
      <c r="I31" s="129"/>
      <c r="J31" s="129"/>
      <c r="K31" s="129"/>
      <c r="L31" s="129"/>
      <c r="M31" s="129"/>
      <c r="N31" s="129"/>
      <c r="O31" s="128"/>
      <c r="P31" s="129"/>
      <c r="Q31" s="129"/>
      <c r="R31" s="129"/>
      <c r="S31" s="131"/>
      <c r="T31" s="129"/>
      <c r="U31" s="131"/>
    </row>
    <row r="32" spans="1:21" x14ac:dyDescent="0.25">
      <c r="B32" s="1" t="s">
        <v>78</v>
      </c>
      <c r="C32" s="1"/>
      <c r="D32" s="3"/>
      <c r="E32" s="1"/>
      <c r="J32" s="5"/>
      <c r="Q32" s="5"/>
      <c r="R32" s="5"/>
      <c r="U32" s="20"/>
    </row>
    <row r="33" spans="1:22" x14ac:dyDescent="0.25">
      <c r="B33" s="1" t="s">
        <v>24</v>
      </c>
      <c r="C33" s="1" t="s">
        <v>15</v>
      </c>
      <c r="D33" s="3" t="s">
        <v>25</v>
      </c>
      <c r="E33" s="1" t="s">
        <v>26</v>
      </c>
      <c r="Q33" s="5"/>
      <c r="R33" s="5"/>
      <c r="U33" s="20"/>
    </row>
    <row r="34" spans="1:22" s="30" customFormat="1" x14ac:dyDescent="0.25">
      <c r="A34" s="30">
        <v>1</v>
      </c>
      <c r="B34" s="140" t="s">
        <v>79</v>
      </c>
      <c r="C34" s="63" t="s">
        <v>80</v>
      </c>
      <c r="D34" s="65" t="s">
        <v>81</v>
      </c>
      <c r="E34" s="61" t="s">
        <v>80</v>
      </c>
      <c r="F34" s="117">
        <f t="shared" ref="F34:F51" si="8">H34+S34+T34+U34</f>
        <v>6.71</v>
      </c>
      <c r="G34" s="41">
        <v>6.6260000000000003</v>
      </c>
      <c r="H34" s="103">
        <f t="shared" ref="H34:H51" si="9">ROUND((G34*$H$10)/MAX($G$34:$G$51),2)</f>
        <v>3.59</v>
      </c>
      <c r="I34" s="38">
        <v>1.6</v>
      </c>
      <c r="J34" s="112">
        <f t="shared" ref="J34:J51" si="10">ROUND((I34*$J$10)/MAX($I$34:$I$51),2)</f>
        <v>0.05</v>
      </c>
      <c r="K34" s="38">
        <v>0</v>
      </c>
      <c r="L34" s="112">
        <f t="shared" ref="L34:L51" si="11">ROUND((K34*$L$10)/MAX($K$34:$K$51),2)</f>
        <v>0</v>
      </c>
      <c r="M34" s="38">
        <v>1.5</v>
      </c>
      <c r="N34" s="112">
        <f t="shared" ref="N34:N49" si="12">ROUND((M34*$N$10)/MAX($M$34:$M$51),2)</f>
        <v>0.15</v>
      </c>
      <c r="O34" s="109">
        <f t="shared" ref="O34:O51" si="13">J34+L34+N34</f>
        <v>0.2</v>
      </c>
      <c r="P34" s="112">
        <f t="shared" ref="P34:P51" si="14">ROUND((O34*$P$10)/MAX($O$34:$O$51),2)</f>
        <v>0.12</v>
      </c>
      <c r="Q34" s="118">
        <v>0</v>
      </c>
      <c r="R34" s="118">
        <v>0</v>
      </c>
      <c r="S34" s="111">
        <f t="shared" ref="S34:S51" si="15">+P34+Q34+R34</f>
        <v>0.12</v>
      </c>
      <c r="T34" s="116">
        <v>2</v>
      </c>
      <c r="U34" s="94">
        <v>1</v>
      </c>
    </row>
    <row r="35" spans="1:22" s="30" customFormat="1" x14ac:dyDescent="0.25">
      <c r="A35" s="30">
        <v>2</v>
      </c>
      <c r="B35" s="140" t="s">
        <v>82</v>
      </c>
      <c r="C35" s="63" t="s">
        <v>83</v>
      </c>
      <c r="D35" s="65" t="s">
        <v>84</v>
      </c>
      <c r="E35" s="61" t="s">
        <v>85</v>
      </c>
      <c r="F35" s="42">
        <f t="shared" si="8"/>
        <v>6.6689999999999996</v>
      </c>
      <c r="G35" s="41">
        <v>9.2270000000000003</v>
      </c>
      <c r="H35" s="104">
        <f t="shared" si="9"/>
        <v>5</v>
      </c>
      <c r="I35" s="38">
        <v>1.6</v>
      </c>
      <c r="J35" s="112">
        <f t="shared" si="10"/>
        <v>0.05</v>
      </c>
      <c r="K35" s="38">
        <v>1</v>
      </c>
      <c r="L35" s="112">
        <f t="shared" si="11"/>
        <v>0.05</v>
      </c>
      <c r="M35" s="38">
        <v>0.6</v>
      </c>
      <c r="N35" s="112">
        <f t="shared" si="12"/>
        <v>0.06</v>
      </c>
      <c r="O35" s="109">
        <f t="shared" si="13"/>
        <v>0.16</v>
      </c>
      <c r="P35" s="112">
        <f t="shared" si="14"/>
        <v>0.1</v>
      </c>
      <c r="Q35" s="118">
        <v>9.9000000000000005E-2</v>
      </c>
      <c r="R35" s="118">
        <v>0</v>
      </c>
      <c r="S35" s="111">
        <f t="shared" si="15"/>
        <v>0.19900000000000001</v>
      </c>
      <c r="T35" s="114">
        <v>0.67</v>
      </c>
      <c r="U35" s="98">
        <v>0.8</v>
      </c>
    </row>
    <row r="36" spans="1:22" s="30" customFormat="1" x14ac:dyDescent="0.25">
      <c r="A36" s="30">
        <v>3</v>
      </c>
      <c r="B36" s="63" t="s">
        <v>86</v>
      </c>
      <c r="C36" s="63" t="s">
        <v>85</v>
      </c>
      <c r="D36" s="65" t="s">
        <v>84</v>
      </c>
      <c r="E36" s="61" t="s">
        <v>85</v>
      </c>
      <c r="F36" s="117">
        <f t="shared" si="8"/>
        <v>6.4249999999999998</v>
      </c>
      <c r="G36" s="41">
        <v>7.0579999999999998</v>
      </c>
      <c r="H36" s="104">
        <f t="shared" si="9"/>
        <v>3.82</v>
      </c>
      <c r="I36" s="38">
        <v>1.6</v>
      </c>
      <c r="J36" s="112">
        <f t="shared" si="10"/>
        <v>0.05</v>
      </c>
      <c r="K36" s="38">
        <v>1</v>
      </c>
      <c r="L36" s="112">
        <f t="shared" si="11"/>
        <v>0.05</v>
      </c>
      <c r="M36" s="38">
        <v>0</v>
      </c>
      <c r="N36" s="112">
        <f t="shared" si="12"/>
        <v>0</v>
      </c>
      <c r="O36" s="109">
        <f t="shared" si="13"/>
        <v>0.1</v>
      </c>
      <c r="P36" s="112">
        <f t="shared" si="14"/>
        <v>0.06</v>
      </c>
      <c r="Q36" s="118">
        <v>3.5000000000000003E-2</v>
      </c>
      <c r="R36" s="118">
        <v>0</v>
      </c>
      <c r="S36" s="111">
        <f t="shared" si="15"/>
        <v>9.5000000000000001E-2</v>
      </c>
      <c r="T36" s="114">
        <v>1.71</v>
      </c>
      <c r="U36" s="64">
        <v>0.8</v>
      </c>
    </row>
    <row r="37" spans="1:22" s="30" customFormat="1" x14ac:dyDescent="0.25">
      <c r="A37" s="30">
        <v>4</v>
      </c>
      <c r="B37" s="63" t="s">
        <v>87</v>
      </c>
      <c r="C37" s="63" t="s">
        <v>88</v>
      </c>
      <c r="D37" s="65" t="s">
        <v>89</v>
      </c>
      <c r="E37" s="61" t="s">
        <v>90</v>
      </c>
      <c r="F37" s="117">
        <f t="shared" si="8"/>
        <v>6.1899999999999995</v>
      </c>
      <c r="G37" s="41">
        <v>8.8490000000000002</v>
      </c>
      <c r="H37" s="104">
        <f t="shared" si="9"/>
        <v>4.8</v>
      </c>
      <c r="I37" s="38">
        <v>0</v>
      </c>
      <c r="J37" s="112">
        <f t="shared" si="10"/>
        <v>0</v>
      </c>
      <c r="K37" s="38">
        <v>0</v>
      </c>
      <c r="L37" s="112">
        <f t="shared" si="11"/>
        <v>0</v>
      </c>
      <c r="M37" s="38">
        <v>0.75</v>
      </c>
      <c r="N37" s="112">
        <f t="shared" si="12"/>
        <v>0.08</v>
      </c>
      <c r="O37" s="109">
        <f t="shared" si="13"/>
        <v>0.08</v>
      </c>
      <c r="P37" s="112">
        <f t="shared" si="14"/>
        <v>0.05</v>
      </c>
      <c r="Q37" s="118">
        <v>0.1</v>
      </c>
      <c r="R37" s="118">
        <v>0.05</v>
      </c>
      <c r="S37" s="111">
        <f t="shared" si="15"/>
        <v>0.2</v>
      </c>
      <c r="T37" s="114">
        <v>0.39</v>
      </c>
      <c r="U37" s="64">
        <v>0.8</v>
      </c>
    </row>
    <row r="38" spans="1:22" s="30" customFormat="1" x14ac:dyDescent="0.25">
      <c r="A38" s="30">
        <v>5</v>
      </c>
      <c r="B38" s="63" t="s">
        <v>91</v>
      </c>
      <c r="C38" s="63" t="s">
        <v>92</v>
      </c>
      <c r="D38" s="65" t="s">
        <v>89</v>
      </c>
      <c r="E38" s="61" t="s">
        <v>90</v>
      </c>
      <c r="F38" s="117">
        <f t="shared" si="8"/>
        <v>5.76</v>
      </c>
      <c r="G38" s="41">
        <v>7.923</v>
      </c>
      <c r="H38" s="104">
        <f t="shared" si="9"/>
        <v>4.29</v>
      </c>
      <c r="I38" s="38">
        <v>8.4</v>
      </c>
      <c r="J38" s="112">
        <f t="shared" si="10"/>
        <v>0.26</v>
      </c>
      <c r="K38" s="38">
        <v>0.6</v>
      </c>
      <c r="L38" s="112">
        <f t="shared" si="11"/>
        <v>0.03</v>
      </c>
      <c r="M38" s="38">
        <v>1</v>
      </c>
      <c r="N38" s="112">
        <f t="shared" si="12"/>
        <v>0.1</v>
      </c>
      <c r="O38" s="109">
        <f t="shared" si="13"/>
        <v>0.39</v>
      </c>
      <c r="P38" s="112">
        <f t="shared" si="14"/>
        <v>0.23</v>
      </c>
      <c r="Q38" s="118">
        <v>0.1</v>
      </c>
      <c r="R38" s="118">
        <v>0.04</v>
      </c>
      <c r="S38" s="111">
        <f t="shared" si="15"/>
        <v>0.37</v>
      </c>
      <c r="T38" s="114">
        <v>0.3</v>
      </c>
      <c r="U38" s="64">
        <v>0.8</v>
      </c>
    </row>
    <row r="39" spans="1:22" s="30" customFormat="1" x14ac:dyDescent="0.25">
      <c r="A39" s="30">
        <v>6</v>
      </c>
      <c r="B39" s="63" t="s">
        <v>93</v>
      </c>
      <c r="C39" s="63" t="s">
        <v>94</v>
      </c>
      <c r="D39" s="65" t="s">
        <v>95</v>
      </c>
      <c r="E39" s="61" t="s">
        <v>96</v>
      </c>
      <c r="F39" s="117">
        <f t="shared" si="8"/>
        <v>5.6659999999999995</v>
      </c>
      <c r="G39" s="41">
        <v>7.4560000000000004</v>
      </c>
      <c r="H39" s="104">
        <f t="shared" si="9"/>
        <v>4.04</v>
      </c>
      <c r="I39" s="38">
        <v>0</v>
      </c>
      <c r="J39" s="112">
        <f t="shared" si="10"/>
        <v>0</v>
      </c>
      <c r="K39" s="38">
        <v>0</v>
      </c>
      <c r="L39" s="112">
        <f t="shared" si="11"/>
        <v>0</v>
      </c>
      <c r="M39" s="38">
        <v>0</v>
      </c>
      <c r="N39" s="112">
        <f t="shared" si="12"/>
        <v>0</v>
      </c>
      <c r="O39" s="109">
        <f t="shared" si="13"/>
        <v>0</v>
      </c>
      <c r="P39" s="112">
        <f t="shared" si="14"/>
        <v>0</v>
      </c>
      <c r="Q39" s="118">
        <v>2.5999999999999999E-2</v>
      </c>
      <c r="R39" s="118">
        <v>0</v>
      </c>
      <c r="S39" s="111">
        <f t="shared" si="15"/>
        <v>2.5999999999999999E-2</v>
      </c>
      <c r="T39" s="114">
        <v>0.8</v>
      </c>
      <c r="U39" s="64">
        <v>0.8</v>
      </c>
      <c r="V39" s="137"/>
    </row>
    <row r="40" spans="1:22" s="30" customFormat="1" x14ac:dyDescent="0.25">
      <c r="A40" s="30">
        <v>7</v>
      </c>
      <c r="B40" s="63" t="s">
        <v>97</v>
      </c>
      <c r="C40" s="63" t="s">
        <v>98</v>
      </c>
      <c r="D40" s="65" t="s">
        <v>89</v>
      </c>
      <c r="E40" s="61" t="s">
        <v>90</v>
      </c>
      <c r="F40" s="117">
        <f t="shared" si="8"/>
        <v>5.6199999999999992</v>
      </c>
      <c r="G40" s="41">
        <v>7.4130000000000003</v>
      </c>
      <c r="H40" s="104">
        <f t="shared" si="9"/>
        <v>4.0199999999999996</v>
      </c>
      <c r="I40" s="38">
        <v>0.4</v>
      </c>
      <c r="J40" s="112">
        <f t="shared" si="10"/>
        <v>0.01</v>
      </c>
      <c r="K40" s="38">
        <v>0.3</v>
      </c>
      <c r="L40" s="112">
        <f t="shared" si="11"/>
        <v>0.01</v>
      </c>
      <c r="M40" s="102">
        <v>0</v>
      </c>
      <c r="N40" s="112">
        <f t="shared" si="12"/>
        <v>0</v>
      </c>
      <c r="O40" s="109">
        <f t="shared" si="13"/>
        <v>0.02</v>
      </c>
      <c r="P40" s="112">
        <f t="shared" si="14"/>
        <v>0.01</v>
      </c>
      <c r="Q40" s="118">
        <v>0.1</v>
      </c>
      <c r="R40" s="118">
        <v>0.1</v>
      </c>
      <c r="S40" s="111">
        <f t="shared" si="15"/>
        <v>0.21000000000000002</v>
      </c>
      <c r="T40" s="114">
        <v>0.59</v>
      </c>
      <c r="U40" s="64">
        <v>0.8</v>
      </c>
    </row>
    <row r="41" spans="1:22" s="30" customFormat="1" x14ac:dyDescent="0.25">
      <c r="A41" s="30">
        <v>8</v>
      </c>
      <c r="B41" s="63" t="s">
        <v>99</v>
      </c>
      <c r="C41" s="63" t="s">
        <v>100</v>
      </c>
      <c r="D41" s="65" t="s">
        <v>101</v>
      </c>
      <c r="E41" s="61" t="s">
        <v>100</v>
      </c>
      <c r="F41" s="117">
        <f t="shared" si="8"/>
        <v>5.3559999999999999</v>
      </c>
      <c r="G41" s="41">
        <v>6.0789999999999997</v>
      </c>
      <c r="H41" s="104">
        <f t="shared" si="9"/>
        <v>3.29</v>
      </c>
      <c r="I41" s="38">
        <v>9.6</v>
      </c>
      <c r="J41" s="112">
        <f t="shared" si="10"/>
        <v>0.3</v>
      </c>
      <c r="K41" s="38">
        <v>4.4000000000000004</v>
      </c>
      <c r="L41" s="112">
        <f t="shared" si="11"/>
        <v>0.2</v>
      </c>
      <c r="M41" s="38">
        <v>0</v>
      </c>
      <c r="N41" s="112">
        <f t="shared" si="12"/>
        <v>0</v>
      </c>
      <c r="O41" s="109">
        <f t="shared" si="13"/>
        <v>0.5</v>
      </c>
      <c r="P41" s="112">
        <f t="shared" si="14"/>
        <v>0.3</v>
      </c>
      <c r="Q41" s="118">
        <v>5.6000000000000001E-2</v>
      </c>
      <c r="R41" s="118">
        <v>0</v>
      </c>
      <c r="S41" s="111">
        <f t="shared" si="15"/>
        <v>0.35599999999999998</v>
      </c>
      <c r="T41" s="114">
        <v>0.71</v>
      </c>
      <c r="U41" s="64">
        <v>1</v>
      </c>
      <c r="V41" s="57"/>
    </row>
    <row r="42" spans="1:22" s="30" customFormat="1" x14ac:dyDescent="0.25">
      <c r="A42" s="30">
        <v>9</v>
      </c>
      <c r="B42" s="63" t="s">
        <v>102</v>
      </c>
      <c r="C42" s="63" t="s">
        <v>103</v>
      </c>
      <c r="D42" s="65" t="s">
        <v>104</v>
      </c>
      <c r="E42" s="61" t="s">
        <v>105</v>
      </c>
      <c r="F42" s="117">
        <f t="shared" si="8"/>
        <v>5.28</v>
      </c>
      <c r="G42" s="41">
        <v>7.4089999999999998</v>
      </c>
      <c r="H42" s="104">
        <f t="shared" si="9"/>
        <v>4.01</v>
      </c>
      <c r="I42" s="38">
        <v>2</v>
      </c>
      <c r="J42" s="112">
        <f t="shared" si="10"/>
        <v>0.06</v>
      </c>
      <c r="K42" s="102">
        <v>1.3</v>
      </c>
      <c r="L42" s="112">
        <f t="shared" si="11"/>
        <v>0.06</v>
      </c>
      <c r="M42" s="38">
        <v>0.5</v>
      </c>
      <c r="N42" s="112">
        <f t="shared" si="12"/>
        <v>0.05</v>
      </c>
      <c r="O42" s="109">
        <f t="shared" si="13"/>
        <v>0.16999999999999998</v>
      </c>
      <c r="P42" s="112">
        <f t="shared" si="14"/>
        <v>0.1</v>
      </c>
      <c r="Q42" s="118">
        <v>0.1</v>
      </c>
      <c r="R42" s="118">
        <v>0</v>
      </c>
      <c r="S42" s="111">
        <f t="shared" si="15"/>
        <v>0.2</v>
      </c>
      <c r="T42" s="114">
        <v>0.27</v>
      </c>
      <c r="U42" s="64">
        <v>0.8</v>
      </c>
    </row>
    <row r="43" spans="1:22" s="57" customFormat="1" x14ac:dyDescent="0.25">
      <c r="A43" s="30">
        <v>10</v>
      </c>
      <c r="B43" s="63" t="s">
        <v>106</v>
      </c>
      <c r="C43" s="63" t="s">
        <v>107</v>
      </c>
      <c r="D43" s="65" t="s">
        <v>108</v>
      </c>
      <c r="E43" s="61" t="s">
        <v>109</v>
      </c>
      <c r="F43" s="117">
        <f t="shared" si="8"/>
        <v>5.26</v>
      </c>
      <c r="G43" s="56">
        <v>7.1210000000000004</v>
      </c>
      <c r="H43" s="104">
        <f t="shared" si="9"/>
        <v>3.86</v>
      </c>
      <c r="I43" s="38">
        <v>0</v>
      </c>
      <c r="J43" s="112">
        <f t="shared" si="10"/>
        <v>0</v>
      </c>
      <c r="K43" s="38">
        <v>0</v>
      </c>
      <c r="L43" s="112">
        <f t="shared" si="11"/>
        <v>0</v>
      </c>
      <c r="M43" s="38">
        <v>0</v>
      </c>
      <c r="N43" s="112">
        <f t="shared" si="12"/>
        <v>0</v>
      </c>
      <c r="O43" s="109">
        <f t="shared" si="13"/>
        <v>0</v>
      </c>
      <c r="P43" s="112">
        <f t="shared" si="14"/>
        <v>0</v>
      </c>
      <c r="Q43" s="118">
        <v>0.1</v>
      </c>
      <c r="R43" s="118">
        <v>0</v>
      </c>
      <c r="S43" s="111">
        <f t="shared" si="15"/>
        <v>0.1</v>
      </c>
      <c r="T43" s="114">
        <v>0.5</v>
      </c>
      <c r="U43" s="64">
        <v>0.8</v>
      </c>
      <c r="V43" s="30"/>
    </row>
    <row r="44" spans="1:22" s="30" customFormat="1" x14ac:dyDescent="0.25">
      <c r="A44" s="30">
        <v>11</v>
      </c>
      <c r="B44" s="63" t="s">
        <v>110</v>
      </c>
      <c r="C44" s="63" t="s">
        <v>111</v>
      </c>
      <c r="D44" s="65" t="s">
        <v>101</v>
      </c>
      <c r="E44" s="61" t="s">
        <v>111</v>
      </c>
      <c r="F44" s="117">
        <f t="shared" si="8"/>
        <v>5.1230000000000002</v>
      </c>
      <c r="G44" s="41">
        <v>6.8529999999999998</v>
      </c>
      <c r="H44" s="104">
        <f t="shared" si="9"/>
        <v>3.71</v>
      </c>
      <c r="I44" s="38">
        <v>3.6</v>
      </c>
      <c r="J44" s="112">
        <f t="shared" si="10"/>
        <v>0.11</v>
      </c>
      <c r="K44" s="38">
        <v>1.5</v>
      </c>
      <c r="L44" s="112">
        <f t="shared" si="11"/>
        <v>7.0000000000000007E-2</v>
      </c>
      <c r="M44" s="38">
        <v>2</v>
      </c>
      <c r="N44" s="112">
        <f t="shared" si="12"/>
        <v>0.2</v>
      </c>
      <c r="O44" s="109">
        <f t="shared" si="13"/>
        <v>0.38</v>
      </c>
      <c r="P44" s="112">
        <f t="shared" si="14"/>
        <v>0.23</v>
      </c>
      <c r="Q44" s="118">
        <v>3.3000000000000002E-2</v>
      </c>
      <c r="R44" s="118">
        <v>0</v>
      </c>
      <c r="S44" s="111">
        <f t="shared" si="15"/>
        <v>0.26300000000000001</v>
      </c>
      <c r="T44" s="114">
        <v>0.65</v>
      </c>
      <c r="U44" s="64">
        <v>0.5</v>
      </c>
    </row>
    <row r="45" spans="1:22" s="30" customFormat="1" x14ac:dyDescent="0.25">
      <c r="A45" s="30">
        <v>12</v>
      </c>
      <c r="B45" s="63" t="s">
        <v>112</v>
      </c>
      <c r="C45" s="63" t="s">
        <v>113</v>
      </c>
      <c r="D45" s="65" t="s">
        <v>101</v>
      </c>
      <c r="E45" s="61" t="s">
        <v>113</v>
      </c>
      <c r="F45" s="117">
        <f t="shared" si="8"/>
        <v>4.93</v>
      </c>
      <c r="G45" s="41">
        <v>5.3150000000000004</v>
      </c>
      <c r="H45" s="104">
        <f t="shared" si="9"/>
        <v>2.88</v>
      </c>
      <c r="I45" s="38">
        <v>0</v>
      </c>
      <c r="J45" s="112">
        <f t="shared" si="10"/>
        <v>0</v>
      </c>
      <c r="K45" s="38">
        <v>0</v>
      </c>
      <c r="L45" s="112">
        <f t="shared" si="11"/>
        <v>0</v>
      </c>
      <c r="M45" s="102">
        <v>0</v>
      </c>
      <c r="N45" s="112">
        <f t="shared" si="12"/>
        <v>0</v>
      </c>
      <c r="O45" s="109">
        <f t="shared" si="13"/>
        <v>0</v>
      </c>
      <c r="P45" s="112">
        <f t="shared" si="14"/>
        <v>0</v>
      </c>
      <c r="Q45" s="118">
        <v>0.09</v>
      </c>
      <c r="R45" s="118">
        <v>0.1</v>
      </c>
      <c r="S45" s="111">
        <f t="shared" si="15"/>
        <v>0.19</v>
      </c>
      <c r="T45" s="114">
        <v>1.06</v>
      </c>
      <c r="U45" s="64">
        <v>0.8</v>
      </c>
    </row>
    <row r="46" spans="1:22" s="30" customFormat="1" x14ac:dyDescent="0.25">
      <c r="A46" s="30">
        <v>13</v>
      </c>
      <c r="B46" s="63" t="s">
        <v>114</v>
      </c>
      <c r="C46" s="63" t="s">
        <v>115</v>
      </c>
      <c r="D46" s="65" t="s">
        <v>116</v>
      </c>
      <c r="E46" s="61" t="s">
        <v>115</v>
      </c>
      <c r="F46" s="117">
        <f t="shared" si="8"/>
        <v>4.91</v>
      </c>
      <c r="G46" s="41">
        <v>6.6470000000000002</v>
      </c>
      <c r="H46" s="104">
        <f t="shared" si="9"/>
        <v>3.6</v>
      </c>
      <c r="I46" s="38">
        <v>0</v>
      </c>
      <c r="J46" s="112">
        <f t="shared" si="10"/>
        <v>0</v>
      </c>
      <c r="K46" s="38">
        <v>0</v>
      </c>
      <c r="L46" s="112">
        <f t="shared" si="11"/>
        <v>0</v>
      </c>
      <c r="M46" s="38">
        <v>0</v>
      </c>
      <c r="N46" s="112">
        <f t="shared" si="12"/>
        <v>0</v>
      </c>
      <c r="O46" s="109">
        <f t="shared" si="13"/>
        <v>0</v>
      </c>
      <c r="P46" s="112">
        <f t="shared" si="14"/>
        <v>0</v>
      </c>
      <c r="Q46" s="118">
        <v>0</v>
      </c>
      <c r="R46" s="118">
        <v>0</v>
      </c>
      <c r="S46" s="111">
        <f t="shared" si="15"/>
        <v>0</v>
      </c>
      <c r="T46" s="114">
        <v>0.51</v>
      </c>
      <c r="U46" s="64">
        <v>0.8</v>
      </c>
    </row>
    <row r="47" spans="1:22" s="25" customFormat="1" x14ac:dyDescent="0.25">
      <c r="A47" s="30">
        <v>14</v>
      </c>
      <c r="B47" s="63" t="s">
        <v>117</v>
      </c>
      <c r="C47" s="63" t="s">
        <v>118</v>
      </c>
      <c r="D47" s="65" t="s">
        <v>119</v>
      </c>
      <c r="E47" s="61" t="s">
        <v>118</v>
      </c>
      <c r="F47" s="117">
        <f t="shared" si="8"/>
        <v>4.4390000000000001</v>
      </c>
      <c r="G47" s="41">
        <v>5.78</v>
      </c>
      <c r="H47" s="104">
        <f t="shared" si="9"/>
        <v>3.13</v>
      </c>
      <c r="I47" s="38">
        <v>1.6</v>
      </c>
      <c r="J47" s="112">
        <f t="shared" si="10"/>
        <v>0.05</v>
      </c>
      <c r="K47" s="38">
        <v>0</v>
      </c>
      <c r="L47" s="112">
        <f t="shared" si="11"/>
        <v>0</v>
      </c>
      <c r="M47" s="38">
        <v>0</v>
      </c>
      <c r="N47" s="112">
        <f t="shared" si="12"/>
        <v>0</v>
      </c>
      <c r="O47" s="109">
        <f t="shared" si="13"/>
        <v>0.05</v>
      </c>
      <c r="P47" s="112">
        <f t="shared" si="14"/>
        <v>0.03</v>
      </c>
      <c r="Q47" s="118">
        <v>1.9E-2</v>
      </c>
      <c r="R47" s="118">
        <v>0</v>
      </c>
      <c r="S47" s="111">
        <f t="shared" si="15"/>
        <v>4.9000000000000002E-2</v>
      </c>
      <c r="T47" s="114">
        <v>0.46</v>
      </c>
      <c r="U47" s="121">
        <v>0.8</v>
      </c>
    </row>
    <row r="48" spans="1:22" x14ac:dyDescent="0.25">
      <c r="A48" s="30">
        <v>15</v>
      </c>
      <c r="B48" s="63" t="s">
        <v>120</v>
      </c>
      <c r="C48" s="63" t="s">
        <v>121</v>
      </c>
      <c r="D48" s="65" t="s">
        <v>122</v>
      </c>
      <c r="E48" s="61" t="s">
        <v>123</v>
      </c>
      <c r="F48" s="117">
        <f t="shared" si="8"/>
        <v>3.9740000000000002</v>
      </c>
      <c r="G48" s="41">
        <v>4.7569999999999997</v>
      </c>
      <c r="H48" s="104">
        <f t="shared" si="9"/>
        <v>2.58</v>
      </c>
      <c r="I48" s="38">
        <v>0</v>
      </c>
      <c r="J48" s="112">
        <f t="shared" si="10"/>
        <v>0</v>
      </c>
      <c r="K48" s="38">
        <v>0</v>
      </c>
      <c r="L48" s="112">
        <f t="shared" si="11"/>
        <v>0</v>
      </c>
      <c r="M48" s="38">
        <v>0.5</v>
      </c>
      <c r="N48" s="112">
        <f t="shared" si="12"/>
        <v>0.05</v>
      </c>
      <c r="O48" s="109">
        <f t="shared" si="13"/>
        <v>0.05</v>
      </c>
      <c r="P48" s="112">
        <f t="shared" si="14"/>
        <v>0.03</v>
      </c>
      <c r="Q48" s="118">
        <v>3.4000000000000002E-2</v>
      </c>
      <c r="R48" s="118">
        <v>0.06</v>
      </c>
      <c r="S48" s="111">
        <f t="shared" si="15"/>
        <v>0.124</v>
      </c>
      <c r="T48" s="114">
        <v>0.47</v>
      </c>
      <c r="U48" s="64">
        <v>0.8</v>
      </c>
    </row>
    <row r="49" spans="1:21" s="30" customFormat="1" x14ac:dyDescent="0.25">
      <c r="A49" s="30">
        <v>16</v>
      </c>
      <c r="B49" s="63" t="s">
        <v>124</v>
      </c>
      <c r="C49" s="63" t="s">
        <v>125</v>
      </c>
      <c r="D49" s="65" t="s">
        <v>126</v>
      </c>
      <c r="E49" s="61" t="s">
        <v>127</v>
      </c>
      <c r="F49" s="117">
        <f t="shared" si="8"/>
        <v>3.89</v>
      </c>
      <c r="G49" s="41">
        <v>6.6840000000000002</v>
      </c>
      <c r="H49" s="104">
        <f t="shared" si="9"/>
        <v>3.62</v>
      </c>
      <c r="I49" s="38">
        <v>0</v>
      </c>
      <c r="J49" s="112">
        <f t="shared" si="10"/>
        <v>0</v>
      </c>
      <c r="K49" s="38">
        <v>0.5</v>
      </c>
      <c r="L49" s="112">
        <f t="shared" si="11"/>
        <v>0.02</v>
      </c>
      <c r="M49" s="102">
        <v>0</v>
      </c>
      <c r="N49" s="112">
        <f t="shared" si="12"/>
        <v>0</v>
      </c>
      <c r="O49" s="109">
        <f t="shared" si="13"/>
        <v>0.02</v>
      </c>
      <c r="P49" s="112">
        <f t="shared" si="14"/>
        <v>0.01</v>
      </c>
      <c r="Q49" s="118">
        <v>0.1</v>
      </c>
      <c r="R49" s="119">
        <v>0</v>
      </c>
      <c r="S49" s="111">
        <f t="shared" si="15"/>
        <v>0.11</v>
      </c>
      <c r="T49" s="114">
        <v>0.16</v>
      </c>
      <c r="U49" s="64">
        <v>0</v>
      </c>
    </row>
    <row r="50" spans="1:21" s="30" customFormat="1" x14ac:dyDescent="0.25">
      <c r="A50" s="30">
        <v>17</v>
      </c>
      <c r="B50" s="63" t="s">
        <v>128</v>
      </c>
      <c r="C50" s="63" t="s">
        <v>129</v>
      </c>
      <c r="D50" s="65" t="s">
        <v>95</v>
      </c>
      <c r="E50" s="61" t="s">
        <v>96</v>
      </c>
      <c r="F50" s="117">
        <f t="shared" si="8"/>
        <v>3.6799999999999997</v>
      </c>
      <c r="G50" s="41">
        <v>3.9740000000000002</v>
      </c>
      <c r="H50" s="104">
        <f t="shared" si="9"/>
        <v>2.15</v>
      </c>
      <c r="I50" s="38">
        <v>3.2</v>
      </c>
      <c r="J50" s="112">
        <f t="shared" si="10"/>
        <v>0.1</v>
      </c>
      <c r="K50" s="38">
        <v>0.6</v>
      </c>
      <c r="L50" s="112">
        <f t="shared" si="11"/>
        <v>0.03</v>
      </c>
      <c r="M50" s="102">
        <v>0</v>
      </c>
      <c r="N50" s="112">
        <v>0</v>
      </c>
      <c r="O50" s="109">
        <f t="shared" si="13"/>
        <v>0.13</v>
      </c>
      <c r="P50" s="112">
        <f t="shared" si="14"/>
        <v>0.08</v>
      </c>
      <c r="Q50" s="118">
        <v>0.1</v>
      </c>
      <c r="R50" s="118">
        <v>0.1</v>
      </c>
      <c r="S50" s="111">
        <f t="shared" si="15"/>
        <v>0.28000000000000003</v>
      </c>
      <c r="T50" s="114">
        <v>0.45</v>
      </c>
      <c r="U50" s="64">
        <v>0.8</v>
      </c>
    </row>
    <row r="51" spans="1:21" s="30" customFormat="1" x14ac:dyDescent="0.25">
      <c r="A51" s="30">
        <v>18</v>
      </c>
      <c r="B51" s="63" t="s">
        <v>130</v>
      </c>
      <c r="C51" s="63" t="s">
        <v>131</v>
      </c>
      <c r="D51" s="65" t="s">
        <v>119</v>
      </c>
      <c r="E51" s="61" t="s">
        <v>118</v>
      </c>
      <c r="F51" s="117">
        <f t="shared" si="8"/>
        <v>1.6795</v>
      </c>
      <c r="G51" s="41">
        <v>0.878</v>
      </c>
      <c r="H51" s="104">
        <f t="shared" si="9"/>
        <v>0.48</v>
      </c>
      <c r="I51" s="38">
        <v>1.6</v>
      </c>
      <c r="J51" s="112">
        <f t="shared" si="10"/>
        <v>0.05</v>
      </c>
      <c r="K51" s="38">
        <v>0</v>
      </c>
      <c r="L51" s="112">
        <f t="shared" si="11"/>
        <v>0</v>
      </c>
      <c r="M51" s="38">
        <v>0</v>
      </c>
      <c r="N51" s="112">
        <f>ROUND((M51*$N$10)/MAX($M$34:$M$51),2)</f>
        <v>0</v>
      </c>
      <c r="O51" s="109">
        <f t="shared" si="13"/>
        <v>0.05</v>
      </c>
      <c r="P51" s="112">
        <f t="shared" si="14"/>
        <v>0.03</v>
      </c>
      <c r="Q51" s="118">
        <v>5.9499999999999997E-2</v>
      </c>
      <c r="R51" s="118">
        <v>0</v>
      </c>
      <c r="S51" s="111">
        <f t="shared" si="15"/>
        <v>8.9499999999999996E-2</v>
      </c>
      <c r="T51" s="114">
        <v>0.31</v>
      </c>
      <c r="U51" s="64">
        <v>0.8</v>
      </c>
    </row>
    <row r="52" spans="1:21" s="7" customFormat="1" x14ac:dyDescent="0.25">
      <c r="D52" s="60"/>
      <c r="F52" s="12"/>
      <c r="G52" s="23"/>
      <c r="H52" s="12"/>
      <c r="I52" s="9"/>
      <c r="J52" s="9"/>
      <c r="K52" s="9"/>
      <c r="L52" s="9"/>
      <c r="M52" s="9"/>
      <c r="N52" s="9"/>
      <c r="O52" s="14"/>
      <c r="P52" s="9"/>
      <c r="Q52" s="9"/>
      <c r="R52" s="9"/>
      <c r="S52" s="8"/>
      <c r="T52" s="8"/>
      <c r="U52" s="20"/>
    </row>
    <row r="53" spans="1:21" s="126" customFormat="1" x14ac:dyDescent="0.25">
      <c r="A53" s="125"/>
      <c r="B53" s="127"/>
      <c r="C53" s="127"/>
      <c r="D53" s="128"/>
      <c r="E53" s="127"/>
      <c r="F53" s="129"/>
      <c r="G53" s="130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31"/>
      <c r="T53" s="129"/>
      <c r="U53" s="129"/>
    </row>
    <row r="54" spans="1:21" x14ac:dyDescent="0.25">
      <c r="B54" s="1" t="s">
        <v>132</v>
      </c>
      <c r="C54" s="1"/>
      <c r="D54" s="3"/>
      <c r="E54" s="1"/>
      <c r="O54" s="14"/>
      <c r="Q54" s="5"/>
      <c r="R54" s="5"/>
      <c r="U54" s="20"/>
    </row>
    <row r="55" spans="1:21" x14ac:dyDescent="0.25">
      <c r="B55" s="1" t="s">
        <v>24</v>
      </c>
      <c r="C55" s="1" t="s">
        <v>15</v>
      </c>
      <c r="D55" s="3" t="s">
        <v>25</v>
      </c>
      <c r="E55" s="1" t="s">
        <v>26</v>
      </c>
      <c r="O55" s="14"/>
      <c r="Q55" s="5"/>
      <c r="R55" s="5"/>
      <c r="U55" s="20"/>
    </row>
    <row r="56" spans="1:21" s="30" customFormat="1" x14ac:dyDescent="0.25">
      <c r="A56" s="34">
        <v>1</v>
      </c>
      <c r="B56" s="141" t="s">
        <v>133</v>
      </c>
      <c r="C56" s="63" t="s">
        <v>134</v>
      </c>
      <c r="D56" s="65" t="s">
        <v>135</v>
      </c>
      <c r="E56" s="61" t="s">
        <v>136</v>
      </c>
      <c r="F56" s="117">
        <f t="shared" ref="F56:F65" si="16">H56+S56+T56+U56</f>
        <v>7.51</v>
      </c>
      <c r="G56" s="40">
        <v>9.3390000000000004</v>
      </c>
      <c r="H56" s="104">
        <f t="shared" ref="H56:H65" si="17">ROUND((G56*$H$10)/MAX($G$56:$G$65),2)</f>
        <v>5</v>
      </c>
      <c r="I56" s="38">
        <v>1.6</v>
      </c>
      <c r="J56" s="112">
        <f t="shared" ref="J56:J65" si="18">ROUND((I56*$J$10)/MAX($I$56:$I$65),2)</f>
        <v>0.05</v>
      </c>
      <c r="K56" s="38">
        <v>1.5</v>
      </c>
      <c r="L56" s="112">
        <f t="shared" ref="L56:L65" si="19">ROUND((K56*$L$10)/MAX($K$56:$K$65),2)</f>
        <v>0.19</v>
      </c>
      <c r="M56" s="38">
        <v>0</v>
      </c>
      <c r="N56" s="112">
        <f t="shared" ref="N56:N65" si="20">ROUND((M56*$N$10)/MAX($M$56:$M$65),2)</f>
        <v>0</v>
      </c>
      <c r="O56" s="109">
        <f t="shared" ref="O56:O65" si="21">J56+L56+N56</f>
        <v>0.24</v>
      </c>
      <c r="P56" s="112">
        <f t="shared" ref="P56:P65" si="22">ROUND((O56*$P$10)/MAX($O$56:$O$65),2)</f>
        <v>0.13</v>
      </c>
      <c r="Q56" s="38">
        <v>0</v>
      </c>
      <c r="R56" s="38">
        <v>0.04</v>
      </c>
      <c r="S56" s="111">
        <f t="shared" ref="S56:S65" si="23">+P56+Q56+R56</f>
        <v>0.17</v>
      </c>
      <c r="T56" s="66">
        <v>1.54</v>
      </c>
      <c r="U56" s="64">
        <v>0.8</v>
      </c>
    </row>
    <row r="57" spans="1:21" s="10" customFormat="1" x14ac:dyDescent="0.25">
      <c r="A57" s="34">
        <v>2</v>
      </c>
      <c r="B57" s="140" t="s">
        <v>137</v>
      </c>
      <c r="C57" s="63" t="s">
        <v>138</v>
      </c>
      <c r="D57" s="65" t="s">
        <v>139</v>
      </c>
      <c r="E57" s="61" t="s">
        <v>140</v>
      </c>
      <c r="F57" s="117">
        <f t="shared" si="16"/>
        <v>7.0099999999999989</v>
      </c>
      <c r="G57" s="40">
        <v>7.3659999999999997</v>
      </c>
      <c r="H57" s="104">
        <f t="shared" si="17"/>
        <v>3.94</v>
      </c>
      <c r="I57" s="38">
        <v>0</v>
      </c>
      <c r="J57" s="112">
        <f t="shared" si="18"/>
        <v>0</v>
      </c>
      <c r="K57" s="38">
        <v>1.6</v>
      </c>
      <c r="L57" s="112">
        <f t="shared" si="19"/>
        <v>0.2</v>
      </c>
      <c r="M57" s="38">
        <v>0.75</v>
      </c>
      <c r="N57" s="112">
        <f t="shared" si="20"/>
        <v>0.2</v>
      </c>
      <c r="O57" s="109">
        <f t="shared" si="21"/>
        <v>0.4</v>
      </c>
      <c r="P57" s="112">
        <f t="shared" si="22"/>
        <v>0.21</v>
      </c>
      <c r="Q57" s="38">
        <v>0.1</v>
      </c>
      <c r="R57" s="38">
        <v>0.02</v>
      </c>
      <c r="S57" s="111">
        <f t="shared" si="23"/>
        <v>0.33</v>
      </c>
      <c r="T57" s="66">
        <v>1.94</v>
      </c>
      <c r="U57" s="64">
        <v>0.8</v>
      </c>
    </row>
    <row r="58" spans="1:21" s="10" customFormat="1" x14ac:dyDescent="0.25">
      <c r="A58" s="34">
        <v>3</v>
      </c>
      <c r="B58" s="63" t="s">
        <v>141</v>
      </c>
      <c r="C58" s="63" t="s">
        <v>140</v>
      </c>
      <c r="D58" s="65" t="s">
        <v>139</v>
      </c>
      <c r="E58" s="61" t="s">
        <v>140</v>
      </c>
      <c r="F58" s="117">
        <f t="shared" si="16"/>
        <v>6.3199999999999994</v>
      </c>
      <c r="G58" s="40">
        <v>6.3849999999999998</v>
      </c>
      <c r="H58" s="104">
        <f t="shared" si="17"/>
        <v>3.42</v>
      </c>
      <c r="I58" s="38">
        <v>0</v>
      </c>
      <c r="J58" s="112">
        <f t="shared" si="18"/>
        <v>0</v>
      </c>
      <c r="K58" s="38">
        <v>0</v>
      </c>
      <c r="L58" s="112">
        <f t="shared" si="19"/>
        <v>0</v>
      </c>
      <c r="M58" s="38">
        <v>0</v>
      </c>
      <c r="N58" s="112">
        <f t="shared" si="20"/>
        <v>0</v>
      </c>
      <c r="O58" s="109">
        <f t="shared" si="21"/>
        <v>0</v>
      </c>
      <c r="P58" s="112">
        <f t="shared" si="22"/>
        <v>0</v>
      </c>
      <c r="Q58" s="102">
        <v>0.1</v>
      </c>
      <c r="R58" s="102">
        <v>0</v>
      </c>
      <c r="S58" s="111">
        <f t="shared" si="23"/>
        <v>0.1</v>
      </c>
      <c r="T58" s="66">
        <v>2</v>
      </c>
      <c r="U58" s="64">
        <v>0.8</v>
      </c>
    </row>
    <row r="59" spans="1:21" s="10" customFormat="1" x14ac:dyDescent="0.25">
      <c r="A59" s="34">
        <v>4</v>
      </c>
      <c r="B59" s="63" t="s">
        <v>142</v>
      </c>
      <c r="C59" s="63" t="s">
        <v>143</v>
      </c>
      <c r="D59" s="65">
        <v>332</v>
      </c>
      <c r="E59" s="61" t="s">
        <v>144</v>
      </c>
      <c r="F59" s="117">
        <f t="shared" si="16"/>
        <v>6.2244999999999999</v>
      </c>
      <c r="G59" s="40">
        <v>8.3979999999999997</v>
      </c>
      <c r="H59" s="104">
        <f t="shared" si="17"/>
        <v>4.5</v>
      </c>
      <c r="I59" s="38">
        <v>1.6</v>
      </c>
      <c r="J59" s="112">
        <f t="shared" si="18"/>
        <v>0.05</v>
      </c>
      <c r="K59" s="38">
        <v>0</v>
      </c>
      <c r="L59" s="112">
        <f t="shared" si="19"/>
        <v>0</v>
      </c>
      <c r="M59" s="102">
        <v>0.1</v>
      </c>
      <c r="N59" s="112">
        <f t="shared" si="20"/>
        <v>0.03</v>
      </c>
      <c r="O59" s="109">
        <f t="shared" si="21"/>
        <v>0.08</v>
      </c>
      <c r="P59" s="112">
        <f t="shared" si="22"/>
        <v>0.04</v>
      </c>
      <c r="Q59" s="38">
        <v>4.4499999999999998E-2</v>
      </c>
      <c r="R59" s="38">
        <v>0</v>
      </c>
      <c r="S59" s="111">
        <f t="shared" si="23"/>
        <v>8.4499999999999992E-2</v>
      </c>
      <c r="T59" s="66">
        <v>0.84</v>
      </c>
      <c r="U59" s="64">
        <v>0.8</v>
      </c>
    </row>
    <row r="60" spans="1:21" s="10" customFormat="1" x14ac:dyDescent="0.25">
      <c r="A60" s="34">
        <v>5</v>
      </c>
      <c r="B60" s="63" t="s">
        <v>145</v>
      </c>
      <c r="C60" s="63" t="s">
        <v>146</v>
      </c>
      <c r="D60" s="65" t="s">
        <v>147</v>
      </c>
      <c r="E60" s="61" t="s">
        <v>148</v>
      </c>
      <c r="F60" s="117">
        <f t="shared" si="16"/>
        <v>5.8860000000000001</v>
      </c>
      <c r="G60" s="40">
        <v>6.9370000000000003</v>
      </c>
      <c r="H60" s="104">
        <f t="shared" si="17"/>
        <v>3.71</v>
      </c>
      <c r="I60" s="38">
        <v>9.6</v>
      </c>
      <c r="J60" s="112">
        <f t="shared" si="18"/>
        <v>0.3</v>
      </c>
      <c r="K60" s="38">
        <v>1.1000000000000001</v>
      </c>
      <c r="L60" s="112">
        <f t="shared" si="19"/>
        <v>0.14000000000000001</v>
      </c>
      <c r="M60" s="38">
        <v>0.5</v>
      </c>
      <c r="N60" s="112">
        <f t="shared" si="20"/>
        <v>0.13</v>
      </c>
      <c r="O60" s="109">
        <f t="shared" si="21"/>
        <v>0.57000000000000006</v>
      </c>
      <c r="P60" s="112">
        <f t="shared" si="22"/>
        <v>0.3</v>
      </c>
      <c r="Q60" s="38">
        <v>1.6E-2</v>
      </c>
      <c r="R60" s="38">
        <v>0</v>
      </c>
      <c r="S60" s="111">
        <f t="shared" si="23"/>
        <v>0.316</v>
      </c>
      <c r="T60" s="66">
        <v>1.86</v>
      </c>
      <c r="U60" s="64">
        <v>0</v>
      </c>
    </row>
    <row r="61" spans="1:21" s="30" customFormat="1" x14ac:dyDescent="0.25">
      <c r="A61" s="34">
        <v>6</v>
      </c>
      <c r="B61" s="63" t="s">
        <v>149</v>
      </c>
      <c r="C61" s="63" t="s">
        <v>150</v>
      </c>
      <c r="D61" s="65" t="s">
        <v>151</v>
      </c>
      <c r="E61" s="61" t="s">
        <v>152</v>
      </c>
      <c r="F61" s="117">
        <f t="shared" si="16"/>
        <v>5.1749999999999998</v>
      </c>
      <c r="G61" s="40">
        <v>6.5449999999999999</v>
      </c>
      <c r="H61" s="104">
        <f t="shared" si="17"/>
        <v>3.5</v>
      </c>
      <c r="I61" s="38">
        <v>0</v>
      </c>
      <c r="J61" s="112">
        <f t="shared" si="18"/>
        <v>0</v>
      </c>
      <c r="K61" s="38">
        <v>0</v>
      </c>
      <c r="L61" s="112">
        <f t="shared" si="19"/>
        <v>0</v>
      </c>
      <c r="M61" s="38">
        <v>0</v>
      </c>
      <c r="N61" s="112">
        <f t="shared" si="20"/>
        <v>0</v>
      </c>
      <c r="O61" s="109">
        <f t="shared" si="21"/>
        <v>0</v>
      </c>
      <c r="P61" s="112">
        <f t="shared" si="22"/>
        <v>0</v>
      </c>
      <c r="Q61" s="38">
        <v>5.5E-2</v>
      </c>
      <c r="R61" s="38">
        <v>0</v>
      </c>
      <c r="S61" s="111">
        <f t="shared" si="23"/>
        <v>5.5E-2</v>
      </c>
      <c r="T61" s="66">
        <v>1.32</v>
      </c>
      <c r="U61" s="64">
        <v>0.3</v>
      </c>
    </row>
    <row r="62" spans="1:21" s="30" customFormat="1" x14ac:dyDescent="0.25">
      <c r="A62" s="34">
        <v>7</v>
      </c>
      <c r="B62" s="63" t="s">
        <v>153</v>
      </c>
      <c r="C62" s="63" t="s">
        <v>154</v>
      </c>
      <c r="D62" s="65" t="s">
        <v>155</v>
      </c>
      <c r="E62" s="61" t="s">
        <v>156</v>
      </c>
      <c r="F62" s="117">
        <f t="shared" si="16"/>
        <v>5.13</v>
      </c>
      <c r="G62" s="40">
        <v>6.33</v>
      </c>
      <c r="H62" s="104">
        <f t="shared" si="17"/>
        <v>3.39</v>
      </c>
      <c r="I62" s="38">
        <v>0</v>
      </c>
      <c r="J62" s="112">
        <f t="shared" si="18"/>
        <v>0</v>
      </c>
      <c r="K62" s="38">
        <v>0</v>
      </c>
      <c r="L62" s="112">
        <f t="shared" si="19"/>
        <v>0</v>
      </c>
      <c r="M62" s="38">
        <v>0</v>
      </c>
      <c r="N62" s="112">
        <f t="shared" si="20"/>
        <v>0</v>
      </c>
      <c r="O62" s="109">
        <f t="shared" si="21"/>
        <v>0</v>
      </c>
      <c r="P62" s="112">
        <f t="shared" si="22"/>
        <v>0</v>
      </c>
      <c r="Q62" s="38">
        <v>0</v>
      </c>
      <c r="R62" s="38">
        <v>0</v>
      </c>
      <c r="S62" s="111">
        <f t="shared" si="23"/>
        <v>0</v>
      </c>
      <c r="T62" s="66">
        <v>1.74</v>
      </c>
      <c r="U62" s="64">
        <v>0</v>
      </c>
    </row>
    <row r="63" spans="1:21" s="30" customFormat="1" x14ac:dyDescent="0.25">
      <c r="A63" s="34">
        <v>8</v>
      </c>
      <c r="B63" s="63" t="s">
        <v>157</v>
      </c>
      <c r="C63" s="63" t="s">
        <v>158</v>
      </c>
      <c r="D63" s="65" t="s">
        <v>155</v>
      </c>
      <c r="E63" s="61" t="s">
        <v>156</v>
      </c>
      <c r="F63" s="117">
        <f t="shared" si="16"/>
        <v>5.09</v>
      </c>
      <c r="G63" s="40">
        <v>8.1050000000000004</v>
      </c>
      <c r="H63" s="104">
        <f t="shared" si="17"/>
        <v>4.34</v>
      </c>
      <c r="I63" s="38">
        <v>0</v>
      </c>
      <c r="J63" s="112">
        <f t="shared" si="18"/>
        <v>0</v>
      </c>
      <c r="K63" s="38">
        <v>0</v>
      </c>
      <c r="L63" s="112">
        <f t="shared" si="19"/>
        <v>0</v>
      </c>
      <c r="M63" s="38">
        <v>0</v>
      </c>
      <c r="N63" s="112">
        <f t="shared" si="20"/>
        <v>0</v>
      </c>
      <c r="O63" s="109">
        <f t="shared" si="21"/>
        <v>0</v>
      </c>
      <c r="P63" s="112">
        <f t="shared" si="22"/>
        <v>0</v>
      </c>
      <c r="Q63" s="38">
        <v>0.1</v>
      </c>
      <c r="R63" s="38">
        <v>0</v>
      </c>
      <c r="S63" s="111">
        <f t="shared" si="23"/>
        <v>0.1</v>
      </c>
      <c r="T63" s="66">
        <v>0.65</v>
      </c>
      <c r="U63" s="64">
        <v>0</v>
      </c>
    </row>
    <row r="64" spans="1:21" s="10" customFormat="1" x14ac:dyDescent="0.25">
      <c r="A64" s="34">
        <v>9</v>
      </c>
      <c r="B64" s="63" t="s">
        <v>159</v>
      </c>
      <c r="C64" s="63" t="s">
        <v>160</v>
      </c>
      <c r="D64" s="65" t="s">
        <v>155</v>
      </c>
      <c r="E64" s="61" t="s">
        <v>156</v>
      </c>
      <c r="F64" s="117">
        <f t="shared" si="16"/>
        <v>4.47</v>
      </c>
      <c r="G64" s="40">
        <v>5.5620000000000003</v>
      </c>
      <c r="H64" s="104">
        <f t="shared" si="17"/>
        <v>2.98</v>
      </c>
      <c r="I64" s="38">
        <v>0.4</v>
      </c>
      <c r="J64" s="112">
        <f t="shared" si="18"/>
        <v>0.01</v>
      </c>
      <c r="K64" s="38">
        <v>0</v>
      </c>
      <c r="L64" s="112">
        <f t="shared" si="19"/>
        <v>0</v>
      </c>
      <c r="M64" s="38">
        <v>0.5</v>
      </c>
      <c r="N64" s="112">
        <f t="shared" si="20"/>
        <v>0.13</v>
      </c>
      <c r="O64" s="109">
        <f t="shared" si="21"/>
        <v>0.14000000000000001</v>
      </c>
      <c r="P64" s="112">
        <f t="shared" si="22"/>
        <v>7.0000000000000007E-2</v>
      </c>
      <c r="Q64" s="38">
        <v>0.08</v>
      </c>
      <c r="R64" s="38">
        <v>0</v>
      </c>
      <c r="S64" s="111">
        <f t="shared" si="23"/>
        <v>0.15000000000000002</v>
      </c>
      <c r="T64" s="66">
        <v>1.34</v>
      </c>
      <c r="U64" s="64">
        <v>0</v>
      </c>
    </row>
    <row r="65" spans="1:21" s="30" customFormat="1" x14ac:dyDescent="0.25">
      <c r="A65" s="34">
        <v>10</v>
      </c>
      <c r="B65" s="63" t="s">
        <v>161</v>
      </c>
      <c r="C65" s="63" t="s">
        <v>162</v>
      </c>
      <c r="D65" s="65" t="s">
        <v>139</v>
      </c>
      <c r="E65" s="61" t="s">
        <v>140</v>
      </c>
      <c r="F65" s="117">
        <f t="shared" si="16"/>
        <v>2.76</v>
      </c>
      <c r="G65" s="40">
        <v>1.917</v>
      </c>
      <c r="H65" s="104">
        <f t="shared" si="17"/>
        <v>1.03</v>
      </c>
      <c r="I65" s="38">
        <v>0</v>
      </c>
      <c r="J65" s="112">
        <f t="shared" si="18"/>
        <v>0</v>
      </c>
      <c r="K65" s="38">
        <v>0</v>
      </c>
      <c r="L65" s="112">
        <f t="shared" si="19"/>
        <v>0</v>
      </c>
      <c r="M65" s="38">
        <v>0</v>
      </c>
      <c r="N65" s="112">
        <f t="shared" si="20"/>
        <v>0</v>
      </c>
      <c r="O65" s="109">
        <f t="shared" si="21"/>
        <v>0</v>
      </c>
      <c r="P65" s="112">
        <f t="shared" si="22"/>
        <v>0</v>
      </c>
      <c r="Q65" s="38">
        <v>0.1</v>
      </c>
      <c r="R65" s="38">
        <v>0</v>
      </c>
      <c r="S65" s="111">
        <f t="shared" si="23"/>
        <v>0.1</v>
      </c>
      <c r="T65" s="66">
        <v>0.83</v>
      </c>
      <c r="U65" s="64">
        <v>0.8</v>
      </c>
    </row>
    <row r="66" spans="1:21" s="7" customFormat="1" x14ac:dyDescent="0.25">
      <c r="A66" s="15"/>
      <c r="D66" s="8"/>
      <c r="F66" s="12"/>
      <c r="G66" s="23"/>
      <c r="H66" s="12"/>
      <c r="I66" s="9"/>
      <c r="J66" s="9"/>
      <c r="K66" s="9"/>
      <c r="L66" s="9"/>
      <c r="M66" s="9"/>
      <c r="N66" s="9"/>
      <c r="O66" s="8"/>
      <c r="P66" s="9"/>
      <c r="Q66" s="9"/>
      <c r="R66" s="9"/>
      <c r="S66" s="8"/>
      <c r="T66" s="8"/>
    </row>
    <row r="67" spans="1:21" s="22" customFormat="1" x14ac:dyDescent="0.25">
      <c r="A67" s="21"/>
      <c r="B67" s="132"/>
      <c r="C67" s="132"/>
      <c r="D67" s="133"/>
      <c r="E67" s="132"/>
      <c r="F67" s="129"/>
      <c r="G67" s="130"/>
      <c r="H67" s="129"/>
      <c r="I67" s="134"/>
      <c r="J67" s="134"/>
      <c r="K67" s="134"/>
      <c r="L67" s="134"/>
      <c r="M67" s="134"/>
      <c r="N67" s="134"/>
      <c r="O67" s="135"/>
      <c r="P67" s="134"/>
      <c r="Q67" s="136"/>
      <c r="R67" s="136"/>
      <c r="S67" s="135"/>
      <c r="T67" s="135"/>
      <c r="U67" s="132"/>
    </row>
    <row r="68" spans="1:21" x14ac:dyDescent="0.25">
      <c r="B68" s="1" t="s">
        <v>163</v>
      </c>
      <c r="C68" s="1"/>
      <c r="D68" s="3"/>
      <c r="E68" s="1"/>
      <c r="O68" s="3"/>
      <c r="Q68" s="5"/>
      <c r="R68" s="5"/>
    </row>
    <row r="69" spans="1:21" x14ac:dyDescent="0.25">
      <c r="B69" s="52" t="s">
        <v>24</v>
      </c>
      <c r="C69" s="52" t="s">
        <v>15</v>
      </c>
      <c r="D69" s="49" t="s">
        <v>25</v>
      </c>
      <c r="E69" s="52" t="s">
        <v>26</v>
      </c>
      <c r="F69" s="50"/>
      <c r="G69" s="51"/>
      <c r="H69" s="50"/>
      <c r="I69" s="54"/>
      <c r="J69" s="54"/>
      <c r="K69" s="54"/>
      <c r="L69" s="54"/>
      <c r="M69" s="54"/>
      <c r="N69" s="54"/>
      <c r="O69" s="49"/>
      <c r="P69" s="54"/>
      <c r="Q69" s="53"/>
      <c r="R69" s="53"/>
      <c r="S69" s="49"/>
      <c r="T69" s="49"/>
      <c r="U69" s="55"/>
    </row>
    <row r="70" spans="1:21" s="7" customFormat="1" x14ac:dyDescent="0.25">
      <c r="A70" s="32">
        <v>1</v>
      </c>
      <c r="B70" s="140" t="s">
        <v>164</v>
      </c>
      <c r="C70" s="63" t="s">
        <v>165</v>
      </c>
      <c r="D70" s="65" t="s">
        <v>166</v>
      </c>
      <c r="E70" s="61" t="s">
        <v>167</v>
      </c>
      <c r="F70" s="117">
        <f t="shared" ref="F70:F76" si="24">H70+S70+T70+U70</f>
        <v>7.5749999999999993</v>
      </c>
      <c r="G70" s="40">
        <v>9.1709999999999994</v>
      </c>
      <c r="H70" s="104">
        <f t="shared" ref="H70:H76" si="25">ROUND((G70*$H$10)/MAX($G$70:$G$76),2)</f>
        <v>5</v>
      </c>
      <c r="I70" s="38">
        <v>8.1999999999999993</v>
      </c>
      <c r="J70" s="112">
        <f t="shared" ref="J70:J76" si="26">ROUND((I70*$J$10)/MAX($I$70:$I$76),2)</f>
        <v>0.3</v>
      </c>
      <c r="K70" s="38">
        <v>0.5</v>
      </c>
      <c r="L70" s="112">
        <f t="shared" ref="L70:L76" si="27">ROUND((K70*$L$10)/MAX($K$70:$K$76),2)</f>
        <v>0.06</v>
      </c>
      <c r="M70" s="38">
        <v>1</v>
      </c>
      <c r="N70" s="112">
        <f t="shared" ref="N70:N76" si="28">ROUND((M70*$N$10)/MAX($M$70:$M$76),2)</f>
        <v>0.2</v>
      </c>
      <c r="O70" s="109">
        <f t="shared" ref="O70:O76" si="29">J70+L70+N70</f>
        <v>0.56000000000000005</v>
      </c>
      <c r="P70" s="112">
        <f t="shared" ref="P70:P76" si="30">ROUND((O70*$P$10)/MAX($O$70:$O$76),2)</f>
        <v>0.3</v>
      </c>
      <c r="Q70" s="118">
        <v>4.4999999999999998E-2</v>
      </c>
      <c r="R70" s="38">
        <v>0</v>
      </c>
      <c r="S70" s="120">
        <f t="shared" ref="S70:S76" si="31">P70+Q70+R70</f>
        <v>0.34499999999999997</v>
      </c>
      <c r="T70" s="66">
        <v>1.73</v>
      </c>
      <c r="U70" s="64">
        <v>0.5</v>
      </c>
    </row>
    <row r="71" spans="1:21" s="13" customFormat="1" x14ac:dyDescent="0.25">
      <c r="A71" s="32">
        <v>2</v>
      </c>
      <c r="B71" s="63" t="s">
        <v>168</v>
      </c>
      <c r="C71" s="63" t="s">
        <v>169</v>
      </c>
      <c r="D71" s="65" t="s">
        <v>170</v>
      </c>
      <c r="E71" s="61" t="s">
        <v>171</v>
      </c>
      <c r="F71" s="117">
        <f t="shared" si="24"/>
        <v>6.7169999999999987</v>
      </c>
      <c r="G71" s="41">
        <v>8.8870000000000005</v>
      </c>
      <c r="H71" s="104">
        <f t="shared" si="25"/>
        <v>4.8499999999999996</v>
      </c>
      <c r="I71" s="38">
        <v>0</v>
      </c>
      <c r="J71" s="112">
        <f t="shared" si="26"/>
        <v>0</v>
      </c>
      <c r="K71" s="38">
        <v>0</v>
      </c>
      <c r="L71" s="112">
        <f t="shared" si="27"/>
        <v>0</v>
      </c>
      <c r="M71" s="38">
        <v>0.95</v>
      </c>
      <c r="N71" s="112">
        <f t="shared" si="28"/>
        <v>0.19</v>
      </c>
      <c r="O71" s="109">
        <f t="shared" si="29"/>
        <v>0.19</v>
      </c>
      <c r="P71" s="112">
        <f t="shared" si="30"/>
        <v>0.1</v>
      </c>
      <c r="Q71" s="118">
        <v>2.7E-2</v>
      </c>
      <c r="R71" s="38">
        <v>0.05</v>
      </c>
      <c r="S71" s="120">
        <f t="shared" si="31"/>
        <v>0.17699999999999999</v>
      </c>
      <c r="T71" s="66">
        <v>0.89</v>
      </c>
      <c r="U71" s="64">
        <v>0.8</v>
      </c>
    </row>
    <row r="72" spans="1:21" s="7" customFormat="1" x14ac:dyDescent="0.25">
      <c r="A72" s="32">
        <v>3</v>
      </c>
      <c r="B72" s="63" t="s">
        <v>172</v>
      </c>
      <c r="C72" s="63" t="s">
        <v>173</v>
      </c>
      <c r="D72" s="65" t="s">
        <v>174</v>
      </c>
      <c r="E72" s="61" t="s">
        <v>173</v>
      </c>
      <c r="F72" s="117">
        <f t="shared" si="24"/>
        <v>6.5129999999999999</v>
      </c>
      <c r="G72" s="41">
        <v>6.4649999999999999</v>
      </c>
      <c r="H72" s="104">
        <f t="shared" si="25"/>
        <v>3.52</v>
      </c>
      <c r="I72" s="38">
        <v>0.2</v>
      </c>
      <c r="J72" s="112">
        <f t="shared" si="26"/>
        <v>0.01</v>
      </c>
      <c r="K72" s="38">
        <v>0.5</v>
      </c>
      <c r="L72" s="112">
        <f t="shared" si="27"/>
        <v>0.06</v>
      </c>
      <c r="M72" s="38">
        <v>0.75</v>
      </c>
      <c r="N72" s="112">
        <f t="shared" si="28"/>
        <v>0.15</v>
      </c>
      <c r="O72" s="109">
        <f t="shared" si="29"/>
        <v>0.21999999999999997</v>
      </c>
      <c r="P72" s="112">
        <f t="shared" si="30"/>
        <v>0.12</v>
      </c>
      <c r="Q72" s="118">
        <v>7.2999999999999995E-2</v>
      </c>
      <c r="R72" s="38">
        <v>0</v>
      </c>
      <c r="S72" s="120">
        <f t="shared" si="31"/>
        <v>0.193</v>
      </c>
      <c r="T72" s="66">
        <v>2</v>
      </c>
      <c r="U72" s="64">
        <v>0.8</v>
      </c>
    </row>
    <row r="73" spans="1:21" s="7" customFormat="1" x14ac:dyDescent="0.25">
      <c r="A73" s="32">
        <v>4</v>
      </c>
      <c r="B73" s="63" t="s">
        <v>175</v>
      </c>
      <c r="C73" s="63" t="s">
        <v>176</v>
      </c>
      <c r="D73" s="65" t="s">
        <v>177</v>
      </c>
      <c r="E73" s="61" t="s">
        <v>178</v>
      </c>
      <c r="F73" s="117">
        <f t="shared" si="24"/>
        <v>5.16</v>
      </c>
      <c r="G73" s="41">
        <v>6.1630000000000003</v>
      </c>
      <c r="H73" s="104">
        <f t="shared" si="25"/>
        <v>3.36</v>
      </c>
      <c r="I73" s="38">
        <v>0</v>
      </c>
      <c r="J73" s="112">
        <f t="shared" si="26"/>
        <v>0</v>
      </c>
      <c r="K73" s="38">
        <v>0</v>
      </c>
      <c r="L73" s="112">
        <f t="shared" si="27"/>
        <v>0</v>
      </c>
      <c r="M73" s="38">
        <v>0</v>
      </c>
      <c r="N73" s="112">
        <f t="shared" si="28"/>
        <v>0</v>
      </c>
      <c r="O73" s="109">
        <f t="shared" si="29"/>
        <v>0</v>
      </c>
      <c r="P73" s="112">
        <f t="shared" si="30"/>
        <v>0</v>
      </c>
      <c r="Q73" s="118">
        <v>0.1</v>
      </c>
      <c r="R73" s="38">
        <v>0.09</v>
      </c>
      <c r="S73" s="120">
        <f t="shared" si="31"/>
        <v>0.19</v>
      </c>
      <c r="T73" s="66">
        <v>1.1100000000000001</v>
      </c>
      <c r="U73" s="64">
        <v>0.5</v>
      </c>
    </row>
    <row r="74" spans="1:21" s="7" customFormat="1" x14ac:dyDescent="0.25">
      <c r="A74" s="32">
        <v>5</v>
      </c>
      <c r="B74" s="63" t="s">
        <v>179</v>
      </c>
      <c r="C74" s="63" t="s">
        <v>180</v>
      </c>
      <c r="D74" s="65" t="s">
        <v>181</v>
      </c>
      <c r="E74" s="61" t="s">
        <v>182</v>
      </c>
      <c r="F74" s="117">
        <f t="shared" si="24"/>
        <v>4.45</v>
      </c>
      <c r="G74" s="40">
        <v>6.226</v>
      </c>
      <c r="H74" s="104">
        <f t="shared" si="25"/>
        <v>3.39</v>
      </c>
      <c r="I74" s="38">
        <v>0</v>
      </c>
      <c r="J74" s="112">
        <f t="shared" si="26"/>
        <v>0</v>
      </c>
      <c r="K74" s="38">
        <v>0</v>
      </c>
      <c r="L74" s="112">
        <f t="shared" si="27"/>
        <v>0</v>
      </c>
      <c r="M74" s="38">
        <v>0</v>
      </c>
      <c r="N74" s="112">
        <f t="shared" si="28"/>
        <v>0</v>
      </c>
      <c r="O74" s="109">
        <f t="shared" si="29"/>
        <v>0</v>
      </c>
      <c r="P74" s="112">
        <f t="shared" si="30"/>
        <v>0</v>
      </c>
      <c r="Q74" s="118">
        <v>0.1</v>
      </c>
      <c r="R74" s="38">
        <v>0</v>
      </c>
      <c r="S74" s="120">
        <f t="shared" si="31"/>
        <v>0.1</v>
      </c>
      <c r="T74" s="66">
        <v>0.46</v>
      </c>
      <c r="U74" s="64">
        <v>0.5</v>
      </c>
    </row>
    <row r="75" spans="1:21" s="7" customFormat="1" x14ac:dyDescent="0.25">
      <c r="A75" s="32">
        <v>6</v>
      </c>
      <c r="B75" s="63" t="s">
        <v>183</v>
      </c>
      <c r="C75" s="63" t="s">
        <v>184</v>
      </c>
      <c r="D75" s="65" t="s">
        <v>170</v>
      </c>
      <c r="E75" s="61" t="s">
        <v>171</v>
      </c>
      <c r="F75" s="117">
        <f t="shared" si="24"/>
        <v>3.8519999999999994</v>
      </c>
      <c r="G75" s="41">
        <v>4.6520000000000001</v>
      </c>
      <c r="H75" s="104">
        <f t="shared" si="25"/>
        <v>2.54</v>
      </c>
      <c r="I75" s="38">
        <v>0</v>
      </c>
      <c r="J75" s="112">
        <f t="shared" si="26"/>
        <v>0</v>
      </c>
      <c r="K75" s="38">
        <v>0</v>
      </c>
      <c r="L75" s="112">
        <f t="shared" si="27"/>
        <v>0</v>
      </c>
      <c r="M75" s="38">
        <v>0</v>
      </c>
      <c r="N75" s="112">
        <f t="shared" si="28"/>
        <v>0</v>
      </c>
      <c r="O75" s="109">
        <f t="shared" si="29"/>
        <v>0</v>
      </c>
      <c r="P75" s="112">
        <f t="shared" si="30"/>
        <v>0</v>
      </c>
      <c r="Q75" s="118">
        <v>2E-3</v>
      </c>
      <c r="R75" s="38">
        <v>0</v>
      </c>
      <c r="S75" s="120">
        <f t="shared" si="31"/>
        <v>2E-3</v>
      </c>
      <c r="T75" s="66">
        <v>0.51</v>
      </c>
      <c r="U75" s="64">
        <v>0.8</v>
      </c>
    </row>
    <row r="76" spans="1:21" s="7" customFormat="1" x14ac:dyDescent="0.25">
      <c r="A76" s="32">
        <v>7</v>
      </c>
      <c r="B76" s="63" t="s">
        <v>185</v>
      </c>
      <c r="C76" s="63" t="s">
        <v>186</v>
      </c>
      <c r="D76" s="65" t="s">
        <v>187</v>
      </c>
      <c r="E76" s="61" t="s">
        <v>186</v>
      </c>
      <c r="F76" s="117">
        <f t="shared" si="24"/>
        <v>3.7199999999999998</v>
      </c>
      <c r="G76" s="41">
        <v>5.1349999999999998</v>
      </c>
      <c r="H76" s="104">
        <f t="shared" si="25"/>
        <v>2.8</v>
      </c>
      <c r="I76" s="38">
        <v>1.6</v>
      </c>
      <c r="J76" s="112">
        <f t="shared" si="26"/>
        <v>0.06</v>
      </c>
      <c r="K76" s="38">
        <v>1.8</v>
      </c>
      <c r="L76" s="112">
        <f t="shared" si="27"/>
        <v>0.2</v>
      </c>
      <c r="M76" s="38">
        <v>0</v>
      </c>
      <c r="N76" s="112">
        <f t="shared" si="28"/>
        <v>0</v>
      </c>
      <c r="O76" s="109">
        <f t="shared" si="29"/>
        <v>0.26</v>
      </c>
      <c r="P76" s="112">
        <f t="shared" si="30"/>
        <v>0.14000000000000001</v>
      </c>
      <c r="Q76" s="118">
        <v>0.1</v>
      </c>
      <c r="R76" s="38">
        <v>0.01</v>
      </c>
      <c r="S76" s="120">
        <f t="shared" si="31"/>
        <v>0.25</v>
      </c>
      <c r="T76" s="66">
        <v>0.67</v>
      </c>
      <c r="U76" s="64">
        <v>0</v>
      </c>
    </row>
    <row r="77" spans="1:21" s="30" customFormat="1" x14ac:dyDescent="0.25">
      <c r="B77" s="149" t="s">
        <v>188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2"/>
      <c r="U77" s="20"/>
    </row>
    <row r="78" spans="1:21" s="30" customFormat="1" ht="30.75" customHeight="1" x14ac:dyDescent="0.25"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2"/>
      <c r="U78" s="20"/>
    </row>
    <row r="79" spans="1:21" s="30" customFormat="1" x14ac:dyDescent="0.25">
      <c r="D79" s="34"/>
      <c r="F79" s="12"/>
      <c r="G79" s="23"/>
      <c r="H79" s="44"/>
      <c r="I79" s="44"/>
      <c r="J79" s="33"/>
      <c r="K79" s="44"/>
      <c r="L79" s="33"/>
      <c r="M79" s="44"/>
      <c r="N79" s="33"/>
      <c r="O79" s="45"/>
      <c r="P79" s="33"/>
      <c r="Q79" s="44"/>
      <c r="R79" s="44"/>
      <c r="S79" s="33"/>
      <c r="T79" s="33"/>
      <c r="U79" s="20"/>
    </row>
    <row r="80" spans="1:21" s="30" customFormat="1" x14ac:dyDescent="0.25">
      <c r="B80" s="30" t="s">
        <v>189</v>
      </c>
      <c r="C80" s="30" t="s">
        <v>190</v>
      </c>
      <c r="D80" s="34"/>
      <c r="F80" s="12"/>
      <c r="G80" s="23"/>
      <c r="H80" s="44"/>
      <c r="I80" s="44"/>
      <c r="J80" s="33"/>
      <c r="K80" s="44"/>
      <c r="L80" s="33"/>
      <c r="M80" s="44"/>
      <c r="N80" s="33"/>
      <c r="O80" s="45"/>
      <c r="P80" s="33"/>
      <c r="Q80" s="44"/>
      <c r="R80" s="44"/>
      <c r="S80" s="33"/>
      <c r="T80" s="33"/>
      <c r="U80" s="20"/>
    </row>
    <row r="81" spans="1:21" s="30" customFormat="1" x14ac:dyDescent="0.25">
      <c r="B81" s="10" t="s">
        <v>191</v>
      </c>
      <c r="C81" s="10" t="s">
        <v>192</v>
      </c>
      <c r="D81" s="34"/>
      <c r="F81" s="12"/>
      <c r="G81" s="23"/>
      <c r="H81" s="44"/>
      <c r="I81" s="44"/>
      <c r="J81" s="33"/>
      <c r="K81" s="44"/>
      <c r="L81" s="33"/>
      <c r="M81" s="44"/>
      <c r="N81" s="33"/>
      <c r="O81" s="45"/>
      <c r="P81" s="33"/>
      <c r="Q81" s="44"/>
      <c r="R81" s="44"/>
      <c r="S81" s="45"/>
      <c r="T81" s="45"/>
      <c r="U81" s="20"/>
    </row>
    <row r="82" spans="1:21" s="30" customFormat="1" x14ac:dyDescent="0.25">
      <c r="B82" s="10" t="s">
        <v>193</v>
      </c>
      <c r="C82" s="10" t="s">
        <v>194</v>
      </c>
      <c r="D82" s="34"/>
      <c r="F82" s="12"/>
      <c r="G82" s="23"/>
      <c r="H82" s="44"/>
      <c r="I82" s="44"/>
      <c r="J82" s="33"/>
      <c r="K82" s="44"/>
      <c r="L82" s="33"/>
      <c r="M82" s="44"/>
      <c r="N82" s="33"/>
      <c r="O82" s="45"/>
      <c r="P82" s="33"/>
      <c r="Q82" s="44"/>
      <c r="R82" s="44"/>
      <c r="S82" s="45"/>
      <c r="T82" s="45"/>
      <c r="U82" s="46"/>
    </row>
    <row r="83" spans="1:21" s="30" customFormat="1" x14ac:dyDescent="0.25">
      <c r="B83" s="10" t="s">
        <v>195</v>
      </c>
      <c r="C83" s="10" t="s">
        <v>192</v>
      </c>
      <c r="D83" s="34"/>
      <c r="F83" s="12"/>
      <c r="G83" s="23"/>
      <c r="H83" s="44"/>
      <c r="I83" s="44"/>
      <c r="J83" s="33"/>
      <c r="K83" s="44"/>
      <c r="L83" s="33"/>
      <c r="M83" s="44"/>
      <c r="N83" s="33"/>
      <c r="O83" s="45"/>
      <c r="P83" s="33"/>
      <c r="Q83" s="44"/>
      <c r="R83" s="44"/>
      <c r="S83" s="33"/>
      <c r="T83" s="33"/>
      <c r="U83" s="20"/>
    </row>
    <row r="84" spans="1:21" s="7" customFormat="1" x14ac:dyDescent="0.25">
      <c r="C84" s="16"/>
      <c r="D84" s="8"/>
      <c r="F84" s="12"/>
      <c r="G84" s="23"/>
      <c r="H84" s="44"/>
      <c r="I84" s="47"/>
      <c r="J84" s="48"/>
      <c r="K84" s="47"/>
      <c r="L84" s="48"/>
      <c r="M84" s="47"/>
      <c r="N84" s="48"/>
      <c r="O84" s="14"/>
      <c r="P84" s="48"/>
      <c r="Q84" s="47"/>
      <c r="R84" s="47"/>
      <c r="S84" s="49"/>
      <c r="T84" s="49"/>
      <c r="U84" s="20"/>
    </row>
    <row r="85" spans="1:21" s="7" customFormat="1" x14ac:dyDescent="0.25">
      <c r="C85" s="16"/>
      <c r="D85" s="8"/>
      <c r="F85" s="12"/>
      <c r="G85" s="23"/>
      <c r="H85" s="44"/>
      <c r="I85" s="47"/>
      <c r="J85" s="48"/>
      <c r="K85" s="47"/>
      <c r="L85" s="48"/>
      <c r="M85" s="47"/>
      <c r="N85" s="48"/>
      <c r="O85" s="14"/>
      <c r="P85" s="48"/>
      <c r="Q85" s="47"/>
      <c r="R85" s="47"/>
      <c r="S85" s="49"/>
      <c r="T85" s="49"/>
      <c r="U85" s="20"/>
    </row>
    <row r="86" spans="1:21" s="7" customFormat="1" x14ac:dyDescent="0.25">
      <c r="C86" s="16"/>
      <c r="D86" s="8"/>
      <c r="F86" s="43"/>
      <c r="G86" s="23"/>
      <c r="H86" s="44"/>
      <c r="I86" s="47"/>
      <c r="J86" s="48"/>
      <c r="K86" s="47"/>
      <c r="L86" s="48"/>
      <c r="M86" s="47"/>
      <c r="N86" s="48"/>
      <c r="O86" s="14"/>
      <c r="P86" s="48"/>
      <c r="Q86" s="47"/>
      <c r="R86" s="47"/>
      <c r="S86" s="49"/>
      <c r="T86" s="49"/>
      <c r="U86" s="20"/>
    </row>
    <row r="87" spans="1:21" s="7" customFormat="1" x14ac:dyDescent="0.25">
      <c r="C87" s="16"/>
      <c r="D87" s="8"/>
      <c r="F87" s="19"/>
      <c r="G87" s="23"/>
      <c r="H87" s="44"/>
      <c r="I87" s="47"/>
      <c r="J87" s="48"/>
      <c r="K87" s="47"/>
      <c r="L87" s="48"/>
      <c r="M87" s="47"/>
      <c r="N87" s="48"/>
      <c r="O87" s="14"/>
      <c r="P87" s="48"/>
      <c r="Q87" s="47"/>
      <c r="R87" s="47"/>
      <c r="S87" s="49"/>
      <c r="T87" s="49"/>
      <c r="U87" s="20"/>
    </row>
    <row r="88" spans="1:21" s="7" customFormat="1" x14ac:dyDescent="0.25">
      <c r="C88" s="16"/>
      <c r="D88" s="8"/>
      <c r="F88" s="12"/>
      <c r="G88" s="23"/>
      <c r="H88" s="44"/>
      <c r="I88" s="47"/>
      <c r="J88" s="48"/>
      <c r="K88" s="47"/>
      <c r="L88" s="48"/>
      <c r="M88" s="47"/>
      <c r="N88" s="48"/>
      <c r="O88" s="14"/>
      <c r="P88" s="48"/>
      <c r="Q88" s="47"/>
      <c r="R88" s="47"/>
      <c r="S88" s="49"/>
      <c r="T88" s="49"/>
      <c r="U88" s="20"/>
    </row>
    <row r="89" spans="1:21" s="26" customFormat="1" x14ac:dyDescent="0.25">
      <c r="A89" s="24"/>
      <c r="B89" s="25"/>
      <c r="D89" s="27"/>
      <c r="F89" s="36"/>
      <c r="G89" s="37"/>
      <c r="H89" s="36"/>
      <c r="I89" s="28"/>
      <c r="J89" s="28"/>
      <c r="K89" s="28"/>
      <c r="L89" s="28"/>
      <c r="M89" s="28"/>
      <c r="N89" s="28"/>
      <c r="O89" s="29"/>
      <c r="P89" s="28"/>
      <c r="Q89" s="28"/>
      <c r="R89" s="28"/>
      <c r="S89" s="29"/>
      <c r="T89" s="29"/>
    </row>
    <row r="90" spans="1:21" x14ac:dyDescent="0.25">
      <c r="O90" s="3"/>
    </row>
    <row r="91" spans="1:21" x14ac:dyDescent="0.25">
      <c r="O91" s="3"/>
    </row>
    <row r="92" spans="1:21" x14ac:dyDescent="0.25">
      <c r="O92" s="3"/>
    </row>
    <row r="93" spans="1:21" x14ac:dyDescent="0.25">
      <c r="O93" s="3"/>
    </row>
    <row r="94" spans="1:21" x14ac:dyDescent="0.25">
      <c r="O94" s="3"/>
    </row>
    <row r="95" spans="1:21" x14ac:dyDescent="0.25">
      <c r="O95" s="3"/>
    </row>
    <row r="96" spans="1:21" x14ac:dyDescent="0.25">
      <c r="O96" s="3"/>
    </row>
    <row r="97" spans="15:15" x14ac:dyDescent="0.25">
      <c r="O97" s="3"/>
    </row>
    <row r="98" spans="15:15" x14ac:dyDescent="0.25">
      <c r="O98" s="3"/>
    </row>
    <row r="99" spans="15:15" x14ac:dyDescent="0.25">
      <c r="O99" s="3"/>
    </row>
    <row r="100" spans="15:15" x14ac:dyDescent="0.25">
      <c r="O100" s="3"/>
    </row>
    <row r="101" spans="15:15" x14ac:dyDescent="0.25">
      <c r="O101" s="3"/>
    </row>
    <row r="102" spans="15:15" x14ac:dyDescent="0.25">
      <c r="O102" s="3"/>
    </row>
    <row r="103" spans="15:15" x14ac:dyDescent="0.25">
      <c r="O103" s="3"/>
    </row>
    <row r="104" spans="15:15" x14ac:dyDescent="0.25">
      <c r="O104" s="3"/>
    </row>
    <row r="105" spans="15:15" x14ac:dyDescent="0.25">
      <c r="O105" s="3"/>
    </row>
    <row r="106" spans="15:15" x14ac:dyDescent="0.25">
      <c r="O106" s="3"/>
    </row>
    <row r="107" spans="15:15" x14ac:dyDescent="0.25">
      <c r="O107" s="3"/>
    </row>
    <row r="108" spans="15:15" x14ac:dyDescent="0.25">
      <c r="O108" s="3"/>
    </row>
    <row r="109" spans="15:15" x14ac:dyDescent="0.25">
      <c r="O109" s="3"/>
    </row>
    <row r="110" spans="15:15" x14ac:dyDescent="0.25">
      <c r="O110" s="3"/>
    </row>
    <row r="111" spans="15:15" x14ac:dyDescent="0.25">
      <c r="O111" s="3"/>
    </row>
    <row r="112" spans="15:15" x14ac:dyDescent="0.25">
      <c r="O112" s="3"/>
    </row>
    <row r="113" spans="15:15" x14ac:dyDescent="0.25">
      <c r="O113" s="3"/>
    </row>
    <row r="114" spans="15:15" x14ac:dyDescent="0.25">
      <c r="O114" s="3"/>
    </row>
    <row r="115" spans="15:15" x14ac:dyDescent="0.25">
      <c r="O115" s="3"/>
    </row>
    <row r="116" spans="15:15" x14ac:dyDescent="0.25">
      <c r="O116" s="3"/>
    </row>
    <row r="117" spans="15:15" x14ac:dyDescent="0.25">
      <c r="O117" s="3"/>
    </row>
    <row r="118" spans="15:15" x14ac:dyDescent="0.25">
      <c r="O118" s="3"/>
    </row>
    <row r="119" spans="15:15" x14ac:dyDescent="0.25">
      <c r="O119" s="3"/>
    </row>
    <row r="120" spans="15:15" x14ac:dyDescent="0.25">
      <c r="O120" s="3"/>
    </row>
    <row r="121" spans="15:15" x14ac:dyDescent="0.25">
      <c r="O121" s="3"/>
    </row>
    <row r="122" spans="15:15" x14ac:dyDescent="0.25">
      <c r="O122" s="3"/>
    </row>
    <row r="123" spans="15:15" x14ac:dyDescent="0.25">
      <c r="O123" s="3"/>
    </row>
    <row r="124" spans="15:15" x14ac:dyDescent="0.25">
      <c r="O124" s="3"/>
    </row>
    <row r="125" spans="15:15" x14ac:dyDescent="0.25">
      <c r="O125" s="3"/>
    </row>
    <row r="126" spans="15:15" x14ac:dyDescent="0.25">
      <c r="O126" s="3"/>
    </row>
    <row r="127" spans="15:15" x14ac:dyDescent="0.25">
      <c r="O127" s="3"/>
    </row>
    <row r="128" spans="15:15" x14ac:dyDescent="0.25">
      <c r="O128" s="3"/>
    </row>
    <row r="129" spans="15:15" x14ac:dyDescent="0.25">
      <c r="O129" s="3"/>
    </row>
    <row r="130" spans="15:15" x14ac:dyDescent="0.25">
      <c r="O130" s="3"/>
    </row>
    <row r="131" spans="15:15" x14ac:dyDescent="0.25">
      <c r="O131" s="3"/>
    </row>
    <row r="132" spans="15:15" x14ac:dyDescent="0.25">
      <c r="O132" s="3"/>
    </row>
    <row r="133" spans="15:15" x14ac:dyDescent="0.25">
      <c r="O133" s="3"/>
    </row>
    <row r="134" spans="15:15" x14ac:dyDescent="0.25">
      <c r="O134" s="3"/>
    </row>
    <row r="135" spans="15:15" x14ac:dyDescent="0.25">
      <c r="O135" s="3"/>
    </row>
    <row r="136" spans="15:15" x14ac:dyDescent="0.25">
      <c r="O136" s="3"/>
    </row>
    <row r="137" spans="15:15" x14ac:dyDescent="0.25">
      <c r="O137" s="3"/>
    </row>
    <row r="138" spans="15:15" x14ac:dyDescent="0.25">
      <c r="O138" s="3"/>
    </row>
    <row r="139" spans="15:15" x14ac:dyDescent="0.25">
      <c r="O139" s="3"/>
    </row>
    <row r="140" spans="15:15" x14ac:dyDescent="0.25">
      <c r="O140" s="3"/>
    </row>
  </sheetData>
  <sheetProtection algorithmName="SHA-512" hashValue="o53Jmwr9LtnB0fpw5VA3IhFyVPXUuTcXCXOigRFV6yvGBLJGgKaW7P/PlmMKqNx3rvp2pRH206KGTaEwbYhDDg==" saltValue="9Z3oCLTgZDfI/IvZMy6dZw==" spinCount="100000" sheet="1" objects="1" scenarios="1"/>
  <sortState ref="A34:V51">
    <sortCondition descending="1" ref="F34:F51"/>
  </sortState>
  <mergeCells count="12">
    <mergeCell ref="T7:T8"/>
    <mergeCell ref="I6:P6"/>
    <mergeCell ref="B77:S78"/>
    <mergeCell ref="Q7:Q8"/>
    <mergeCell ref="R7:R8"/>
    <mergeCell ref="S7:S8"/>
    <mergeCell ref="G7:H8"/>
    <mergeCell ref="M7:N8"/>
    <mergeCell ref="P7:P8"/>
    <mergeCell ref="I7:J8"/>
    <mergeCell ref="K7:L8"/>
    <mergeCell ref="F7:F9"/>
  </mergeCells>
  <pageMargins left="0.17" right="0.17" top="0.74803149606299213" bottom="0.74803149606299213" header="0.31496062992125984" footer="0.31496062992125984"/>
  <pageSetup paperSize="8"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44BAD27F59FE42B4637F398F40654B" ma:contentTypeVersion="12" ma:contentTypeDescription="Crear nuevo documento." ma:contentTypeScope="" ma:versionID="c2f27a04b4d94429d25e7680ac33411e">
  <xsd:schema xmlns:xsd="http://www.w3.org/2001/XMLSchema" xmlns:xs="http://www.w3.org/2001/XMLSchema" xmlns:p="http://schemas.microsoft.com/office/2006/metadata/properties" xmlns:ns2="c32ecf5e-18bc-4cc6-831e-795182470d19" xmlns:ns3="6886a53e-59cd-4a13-aa0c-6473b2e9a14c" targetNamespace="http://schemas.microsoft.com/office/2006/metadata/properties" ma:root="true" ma:fieldsID="8a9581ab60310abbab8b85ddb3b24836" ns2:_="" ns3:_="">
    <xsd:import namespace="c32ecf5e-18bc-4cc6-831e-795182470d19"/>
    <xsd:import namespace="6886a53e-59cd-4a13-aa0c-6473b2e9a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ecf5e-18bc-4cc6-831e-795182470d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86a53e-59cd-4a13-aa0c-6473b2e9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1094D7-CDC6-4079-A620-16C590AE02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2ecf5e-18bc-4cc6-831e-795182470d19"/>
    <ds:schemaRef ds:uri="6886a53e-59cd-4a13-aa0c-6473b2e9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A44016-AA8D-49B8-A21B-5E7E46521A5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6886a53e-59cd-4a13-aa0c-6473b2e9a14c"/>
    <ds:schemaRef ds:uri="http://purl.org/dc/terms/"/>
    <ds:schemaRef ds:uri="http://schemas.openxmlformats.org/package/2006/metadata/core-properties"/>
    <ds:schemaRef ds:uri="c32ecf5e-18bc-4cc6-831e-795182470d19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9DFCF0-AC79-4D2C-9060-72CFB3C63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Ainhoa Bengoetxea</dc:creator>
  <cp:keywords/>
  <dc:description/>
  <cp:lastModifiedBy>Conchi Casado</cp:lastModifiedBy>
  <cp:revision/>
  <dcterms:created xsi:type="dcterms:W3CDTF">2018-11-14T07:49:51Z</dcterms:created>
  <dcterms:modified xsi:type="dcterms:W3CDTF">2020-12-16T12:25:05Z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0x0101001C44BAD27F59FE42B4637F398F40654B</vt:lpwstr>
  </property>
</Properties>
</file>