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.a.unavarra.es\adm\rdir\conchi\Escritorio\abril2020\PREDOC\"/>
    </mc:Choice>
  </mc:AlternateContent>
  <bookViews>
    <workbookView xWindow="0" yWindow="0" windowWidth="20730" windowHeight="11535"/>
  </bookViews>
  <sheets>
    <sheet name="PREDOC UPNA 2019" sheetId="1" r:id="rId1"/>
  </sheets>
  <definedNames>
    <definedName name="_xlnm.Print_Area" localSheetId="0">'PREDOC UPNA 2019'!$A$1:$W$88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P14" i="1"/>
  <c r="P13" i="1"/>
  <c r="P15" i="1"/>
  <c r="P16" i="1"/>
  <c r="P17" i="1"/>
  <c r="P19" i="1"/>
  <c r="P18" i="1"/>
  <c r="P20" i="1"/>
  <c r="P21" i="1"/>
  <c r="P22" i="1"/>
  <c r="P23" i="1"/>
  <c r="P24" i="1"/>
  <c r="P26" i="1"/>
  <c r="P25" i="1"/>
  <c r="P27" i="1"/>
  <c r="P28" i="1"/>
  <c r="P29" i="1"/>
  <c r="P30" i="1"/>
  <c r="P31" i="1"/>
  <c r="P32" i="1"/>
  <c r="P33" i="1"/>
  <c r="P34" i="1"/>
  <c r="P35" i="1"/>
  <c r="P36" i="1"/>
  <c r="P11" i="1"/>
  <c r="N12" i="1"/>
  <c r="N14" i="1"/>
  <c r="N13" i="1"/>
  <c r="N15" i="1"/>
  <c r="N16" i="1"/>
  <c r="N17" i="1"/>
  <c r="N19" i="1"/>
  <c r="N18" i="1"/>
  <c r="N20" i="1"/>
  <c r="N21" i="1"/>
  <c r="N22" i="1"/>
  <c r="N23" i="1"/>
  <c r="N24" i="1"/>
  <c r="N26" i="1"/>
  <c r="N25" i="1"/>
  <c r="N27" i="1"/>
  <c r="N28" i="1"/>
  <c r="N29" i="1"/>
  <c r="N30" i="1"/>
  <c r="N31" i="1"/>
  <c r="N32" i="1"/>
  <c r="N33" i="1"/>
  <c r="N34" i="1"/>
  <c r="N35" i="1"/>
  <c r="N36" i="1"/>
  <c r="N11" i="1"/>
  <c r="L12" i="1"/>
  <c r="L14" i="1"/>
  <c r="L13" i="1"/>
  <c r="L15" i="1"/>
  <c r="L16" i="1"/>
  <c r="L17" i="1"/>
  <c r="L19" i="1"/>
  <c r="L18" i="1"/>
  <c r="L20" i="1"/>
  <c r="L21" i="1"/>
  <c r="L22" i="1"/>
  <c r="L23" i="1"/>
  <c r="L24" i="1"/>
  <c r="L26" i="1"/>
  <c r="L25" i="1"/>
  <c r="L27" i="1"/>
  <c r="L28" i="1"/>
  <c r="L29" i="1"/>
  <c r="L30" i="1"/>
  <c r="L31" i="1"/>
  <c r="L32" i="1"/>
  <c r="L33" i="1"/>
  <c r="L34" i="1"/>
  <c r="L35" i="1"/>
  <c r="L36" i="1"/>
  <c r="L11" i="1"/>
  <c r="J12" i="1"/>
  <c r="J14" i="1"/>
  <c r="J13" i="1"/>
  <c r="J15" i="1"/>
  <c r="J16" i="1"/>
  <c r="J17" i="1"/>
  <c r="J19" i="1"/>
  <c r="J18" i="1"/>
  <c r="J20" i="1"/>
  <c r="J21" i="1"/>
  <c r="J22" i="1"/>
  <c r="J23" i="1"/>
  <c r="J24" i="1"/>
  <c r="J26" i="1"/>
  <c r="J25" i="1"/>
  <c r="J27" i="1"/>
  <c r="J28" i="1"/>
  <c r="J29" i="1"/>
  <c r="J30" i="1"/>
  <c r="J31" i="1"/>
  <c r="J32" i="1"/>
  <c r="J33" i="1"/>
  <c r="J34" i="1"/>
  <c r="J35" i="1"/>
  <c r="J36" i="1"/>
  <c r="J11" i="1"/>
  <c r="L70" i="1" l="1"/>
  <c r="P69" i="1"/>
  <c r="L69" i="1"/>
  <c r="J69" i="1"/>
  <c r="P72" i="1"/>
  <c r="N72" i="1"/>
  <c r="L63" i="1"/>
  <c r="L59" i="1"/>
  <c r="N64" i="1"/>
  <c r="L64" i="1"/>
  <c r="N58" i="1"/>
  <c r="P62" i="1"/>
  <c r="L61" i="1"/>
  <c r="P61" i="1"/>
  <c r="P60" i="1"/>
  <c r="N61" i="1"/>
  <c r="L60" i="1"/>
  <c r="J61" i="1"/>
  <c r="L53" i="1"/>
  <c r="L45" i="1"/>
  <c r="L47" i="1"/>
  <c r="L46" i="1"/>
  <c r="N42" i="1"/>
  <c r="L43" i="1"/>
  <c r="N53" i="1"/>
  <c r="L49" i="1"/>
  <c r="L44" i="1"/>
  <c r="Q61" i="1" l="1"/>
  <c r="J44" i="1"/>
  <c r="J42" i="1"/>
  <c r="J49" i="1"/>
  <c r="J52" i="1"/>
  <c r="J43" i="1"/>
  <c r="J53" i="1"/>
  <c r="J60" i="1"/>
  <c r="J62" i="1"/>
  <c r="J58" i="1"/>
  <c r="J63" i="1"/>
  <c r="Q35" i="1"/>
  <c r="Q13" i="1"/>
  <c r="Q29" i="1"/>
  <c r="N48" i="1"/>
  <c r="P43" i="1"/>
  <c r="P44" i="1"/>
  <c r="J41" i="1"/>
  <c r="N50" i="1"/>
  <c r="N52" i="1"/>
  <c r="Q34" i="1"/>
  <c r="Q26" i="1"/>
  <c r="N71" i="1"/>
  <c r="N74" i="1"/>
  <c r="N73" i="1"/>
  <c r="J70" i="1"/>
  <c r="J72" i="1"/>
  <c r="J73" i="1"/>
  <c r="P52" i="1"/>
  <c r="P50" i="1"/>
  <c r="P41" i="1"/>
  <c r="N49" i="1"/>
  <c r="L42" i="1"/>
  <c r="N41" i="1"/>
  <c r="J46" i="1"/>
  <c r="N47" i="1"/>
  <c r="N45" i="1"/>
  <c r="J50" i="1"/>
  <c r="L58" i="1"/>
  <c r="N60" i="1"/>
  <c r="Q60" i="1" s="1"/>
  <c r="N62" i="1"/>
  <c r="J64" i="1"/>
  <c r="N63" i="1"/>
  <c r="J71" i="1"/>
  <c r="J74" i="1"/>
  <c r="L73" i="1"/>
  <c r="L72" i="1"/>
  <c r="Q72" i="1" s="1"/>
  <c r="N70" i="1"/>
  <c r="L52" i="1"/>
  <c r="L50" i="1"/>
  <c r="L41" i="1"/>
  <c r="P49" i="1"/>
  <c r="Q49" i="1" s="1"/>
  <c r="N44" i="1"/>
  <c r="Q44" i="1" s="1"/>
  <c r="N43" i="1"/>
  <c r="L51" i="1"/>
  <c r="P46" i="1"/>
  <c r="P48" i="1"/>
  <c r="J47" i="1"/>
  <c r="P47" i="1"/>
  <c r="J45" i="1"/>
  <c r="P45" i="1"/>
  <c r="P53" i="1"/>
  <c r="Q53" i="1" s="1"/>
  <c r="L62" i="1"/>
  <c r="P64" i="1"/>
  <c r="Q64" i="1" s="1"/>
  <c r="P59" i="1"/>
  <c r="P63" i="1"/>
  <c r="N69" i="1"/>
  <c r="Q69" i="1" s="1"/>
  <c r="L74" i="1"/>
  <c r="L71" i="1"/>
  <c r="P70" i="1"/>
  <c r="Q24" i="1"/>
  <c r="J48" i="1"/>
  <c r="P51" i="1"/>
  <c r="P42" i="1"/>
  <c r="N46" i="1"/>
  <c r="L48" i="1"/>
  <c r="P58" i="1"/>
  <c r="P74" i="1"/>
  <c r="P71" i="1"/>
  <c r="P73" i="1"/>
  <c r="J51" i="1"/>
  <c r="N51" i="1"/>
  <c r="J59" i="1"/>
  <c r="N59" i="1"/>
  <c r="Q47" i="1" l="1"/>
  <c r="Q46" i="1"/>
  <c r="Q58" i="1"/>
  <c r="Q73" i="1"/>
  <c r="Q63" i="1"/>
  <c r="Q59" i="1"/>
  <c r="Q43" i="1"/>
  <c r="Q45" i="1"/>
  <c r="Q48" i="1"/>
  <c r="Q50" i="1"/>
  <c r="Q52" i="1"/>
  <c r="Q28" i="1"/>
  <c r="Q22" i="1"/>
  <c r="Q11" i="1"/>
  <c r="Q19" i="1"/>
  <c r="Q12" i="1"/>
  <c r="Q36" i="1"/>
  <c r="Q74" i="1"/>
  <c r="Q70" i="1"/>
  <c r="Q42" i="1"/>
  <c r="Q33" i="1"/>
  <c r="Q21" i="1"/>
  <c r="Q32" i="1"/>
  <c r="Q31" i="1"/>
  <c r="Q16" i="1"/>
  <c r="Q14" i="1"/>
  <c r="Q23" i="1"/>
  <c r="Q62" i="1"/>
  <c r="Q51" i="1"/>
  <c r="Q41" i="1"/>
  <c r="Q27" i="1"/>
  <c r="Q20" i="1"/>
  <c r="Q18" i="1"/>
  <c r="Q71" i="1"/>
  <c r="Q15" i="1"/>
  <c r="Q30" i="1"/>
  <c r="Q17" i="1"/>
  <c r="Q25" i="1"/>
  <c r="R25" i="1" l="1"/>
  <c r="R26" i="1"/>
  <c r="R14" i="1"/>
  <c r="R16" i="1"/>
  <c r="R29" i="1"/>
  <c r="R21" i="1"/>
  <c r="R17" i="1"/>
  <c r="R36" i="1"/>
  <c r="R30" i="1"/>
  <c r="R31" i="1"/>
  <c r="R12" i="1"/>
  <c r="R28" i="1"/>
  <c r="R13" i="1"/>
  <c r="R11" i="1"/>
  <c r="R35" i="1"/>
  <c r="R18" i="1"/>
  <c r="R33" i="1"/>
  <c r="R22" i="1"/>
  <c r="R20" i="1"/>
  <c r="R15" i="1"/>
  <c r="R27" i="1"/>
  <c r="R23" i="1"/>
  <c r="R32" i="1"/>
  <c r="R19" i="1"/>
  <c r="R34" i="1"/>
  <c r="R24" i="1"/>
  <c r="R58" i="1"/>
  <c r="R71" i="1"/>
  <c r="R64" i="1"/>
  <c r="R63" i="1"/>
  <c r="R60" i="1"/>
  <c r="R41" i="1"/>
  <c r="R44" i="1"/>
  <c r="R50" i="1"/>
  <c r="R62" i="1"/>
  <c r="R61" i="1"/>
  <c r="R48" i="1"/>
  <c r="R74" i="1"/>
  <c r="R47" i="1"/>
  <c r="R45" i="1"/>
  <c r="R73" i="1"/>
  <c r="R46" i="1"/>
  <c r="R51" i="1"/>
  <c r="R52" i="1"/>
  <c r="R72" i="1"/>
  <c r="R42" i="1"/>
  <c r="R49" i="1"/>
  <c r="R59" i="1"/>
  <c r="R69" i="1"/>
  <c r="R70" i="1"/>
  <c r="R53" i="1"/>
  <c r="R43" i="1"/>
  <c r="U26" i="1" l="1"/>
  <c r="F26" i="1" s="1"/>
  <c r="U59" i="1"/>
  <c r="F59" i="1" s="1"/>
  <c r="U52" i="1"/>
  <c r="F52" i="1" s="1"/>
  <c r="U13" i="1"/>
  <c r="F13" i="1" s="1"/>
  <c r="U14" i="1"/>
  <c r="F14" i="1" s="1"/>
  <c r="U28" i="1"/>
  <c r="F28" i="1" s="1"/>
  <c r="U64" i="1"/>
  <c r="F64" i="1" s="1"/>
  <c r="U69" i="1"/>
  <c r="F69" i="1" s="1"/>
  <c r="U16" i="1"/>
  <c r="F16" i="1" s="1"/>
  <c r="U46" i="1"/>
  <c r="F46" i="1" s="1"/>
  <c r="U33" i="1"/>
  <c r="F33" i="1" s="1"/>
  <c r="U15" i="1"/>
  <c r="F15" i="1" s="1"/>
  <c r="U41" i="1"/>
  <c r="F41" i="1" s="1"/>
  <c r="U70" i="1"/>
  <c r="F70" i="1" s="1"/>
  <c r="U35" i="1"/>
  <c r="F35" i="1" s="1"/>
  <c r="U23" i="1"/>
  <c r="F23" i="1" s="1"/>
  <c r="U73" i="1"/>
  <c r="F73" i="1" s="1"/>
  <c r="U32" i="1"/>
  <c r="F32" i="1" s="1"/>
  <c r="U50" i="1"/>
  <c r="F50" i="1" s="1"/>
  <c r="U43" i="1"/>
  <c r="F43" i="1" s="1"/>
  <c r="U21" i="1"/>
  <c r="F21" i="1" s="1"/>
  <c r="U36" i="1"/>
  <c r="F36" i="1" s="1"/>
  <c r="U19" i="1"/>
  <c r="F19" i="1" s="1"/>
  <c r="U72" i="1"/>
  <c r="F72" i="1" s="1"/>
  <c r="U20" i="1"/>
  <c r="F20" i="1" s="1"/>
  <c r="U18" i="1"/>
  <c r="F18" i="1" s="1"/>
  <c r="U47" i="1"/>
  <c r="F47" i="1" s="1"/>
  <c r="U48" i="1"/>
  <c r="F48" i="1" s="1"/>
  <c r="U62" i="1"/>
  <c r="F62" i="1" s="1"/>
  <c r="U17" i="1"/>
  <c r="F17" i="1" s="1"/>
  <c r="U25" i="1"/>
  <c r="F25" i="1" s="1"/>
  <c r="U63" i="1"/>
  <c r="F63" i="1" s="1"/>
  <c r="U11" i="1"/>
  <c r="F11" i="1" s="1"/>
  <c r="U42" i="1"/>
  <c r="F42" i="1" s="1"/>
  <c r="U29" i="1"/>
  <c r="F29" i="1" s="1"/>
  <c r="U74" i="1"/>
  <c r="F74" i="1" s="1"/>
  <c r="U34" i="1"/>
  <c r="F34" i="1" s="1"/>
  <c r="U44" i="1"/>
  <c r="F44" i="1" s="1"/>
  <c r="U53" i="1"/>
  <c r="F53" i="1" s="1"/>
  <c r="U49" i="1"/>
  <c r="F49" i="1" s="1"/>
  <c r="U30" i="1"/>
  <c r="F30" i="1" s="1"/>
  <c r="U45" i="1"/>
  <c r="F45" i="1" s="1"/>
  <c r="U24" i="1"/>
  <c r="F24" i="1" s="1"/>
  <c r="U31" i="1"/>
  <c r="F31" i="1" s="1"/>
  <c r="U71" i="1"/>
  <c r="F71" i="1" s="1"/>
  <c r="U27" i="1"/>
  <c r="F27" i="1" s="1"/>
  <c r="U51" i="1"/>
  <c r="F51" i="1" s="1"/>
  <c r="U22" i="1"/>
  <c r="F22" i="1" s="1"/>
  <c r="U61" i="1"/>
  <c r="F61" i="1" s="1"/>
  <c r="U12" i="1"/>
  <c r="F12" i="1" s="1"/>
  <c r="U60" i="1"/>
  <c r="F60" i="1" s="1"/>
  <c r="U58" i="1"/>
  <c r="F58" i="1" s="1"/>
</calcChain>
</file>

<file path=xl/sharedStrings.xml><?xml version="1.0" encoding="utf-8"?>
<sst xmlns="http://schemas.openxmlformats.org/spreadsheetml/2006/main" count="438" uniqueCount="285">
  <si>
    <t>CONCESIÓN DEFINITVA PREDOCTORALES PARA EL AÑO 2020</t>
  </si>
  <si>
    <t>Convocatoria aprobada por resolución 2306/2019, de 8 de noviembre</t>
  </si>
  <si>
    <t>Anexo resolución  667/2020</t>
  </si>
  <si>
    <t>A: 3; B: 2, C: 1 y  D: 1</t>
  </si>
  <si>
    <t>1 mejor expediente</t>
  </si>
  <si>
    <t>ACTIVIDAD INVESTIGADORA</t>
  </si>
  <si>
    <t>CURSOS</t>
  </si>
  <si>
    <t>MOVILIDAD</t>
  </si>
  <si>
    <t>TOTAL</t>
  </si>
  <si>
    <t>Director/a</t>
  </si>
  <si>
    <t>1 UE</t>
  </si>
  <si>
    <t>Puntuación TOTAL</t>
  </si>
  <si>
    <t>EXPEDIENTE</t>
  </si>
  <si>
    <t>publicaciones</t>
  </si>
  <si>
    <t xml:space="preserve">congresos </t>
  </si>
  <si>
    <t>proyectos</t>
  </si>
  <si>
    <t>total</t>
  </si>
  <si>
    <t>MÉRITOS</t>
  </si>
  <si>
    <t>0,8 PN</t>
  </si>
  <si>
    <t>0,5 CCAA</t>
  </si>
  <si>
    <t>Grupo de áreas A</t>
  </si>
  <si>
    <t>media</t>
  </si>
  <si>
    <t xml:space="preserve">NORMALIZADO </t>
  </si>
  <si>
    <t xml:space="preserve">normalizado </t>
  </si>
  <si>
    <t>normalizado</t>
  </si>
  <si>
    <t>0,3 otros(convevios o contratos art. 83)</t>
  </si>
  <si>
    <t>Solicitante</t>
  </si>
  <si>
    <t>GRUPO</t>
  </si>
  <si>
    <t>Responsable Grupo</t>
  </si>
  <si>
    <t>expediente</t>
  </si>
  <si>
    <t>promoción</t>
  </si>
  <si>
    <t>ponderada</t>
  </si>
  <si>
    <t>bruto</t>
  </si>
  <si>
    <t>suma</t>
  </si>
  <si>
    <t>máx.</t>
  </si>
  <si>
    <t>máx. 1</t>
  </si>
  <si>
    <t>ELIZONDO MARTINEZ, DAVID</t>
  </si>
  <si>
    <t>Sanchis Gúrpide, Pablo</t>
  </si>
  <si>
    <t>133</t>
  </si>
  <si>
    <t>9,105 y 9,564</t>
  </si>
  <si>
    <t>6,808 y 7,913</t>
  </si>
  <si>
    <t>RODRIGUEZ RODRIGUEZ, ARMANDO</t>
  </si>
  <si>
    <t>López-Amo Sainz, Manuel</t>
  </si>
  <si>
    <t>108</t>
  </si>
  <si>
    <t>GALVIS ARROYAVE, JORGE LUIS</t>
  </si>
  <si>
    <t>Matías Maestro, Ignacio Raúl</t>
  </si>
  <si>
    <t>8,02 y 8,34</t>
  </si>
  <si>
    <t>7,67 y 9,53</t>
  </si>
  <si>
    <t>PICALLO GUEMBE, IMANOL</t>
  </si>
  <si>
    <t>Falcone Lanas, Francisco Javier</t>
  </si>
  <si>
    <t>105</t>
  </si>
  <si>
    <t>López Martín, Antonio Jesús</t>
  </si>
  <si>
    <t>6,513 y 7,44</t>
  </si>
  <si>
    <t>6,643 y 7,35</t>
  </si>
  <si>
    <t>GALILEA GIL, CARLOS</t>
  </si>
  <si>
    <t>Marroyo Palomo, Luis María</t>
  </si>
  <si>
    <t>7,675 y 7,133</t>
  </si>
  <si>
    <t>6,475 y 6,697</t>
  </si>
  <si>
    <t>ROSADO GALPASORO, LEYRE</t>
  </si>
  <si>
    <t>López Taberna, Jesús</t>
  </si>
  <si>
    <t>8 y 9,348</t>
  </si>
  <si>
    <t>SANCHEZ GONZALEZ, ARTURO</t>
  </si>
  <si>
    <t>Loayssa Lara, Alayn</t>
  </si>
  <si>
    <t>7,93 y 9,53</t>
  </si>
  <si>
    <t>7,15 y 8,95</t>
  </si>
  <si>
    <t>BRACO SOLA, ELISA</t>
  </si>
  <si>
    <t>Ursúa Rubio, Alfredo</t>
  </si>
  <si>
    <t>7,744 y 8,266</t>
  </si>
  <si>
    <t>6,919 y 7,888</t>
  </si>
  <si>
    <t>VILLA LLOP, ANA</t>
  </si>
  <si>
    <t>Santesteban García, Gonzaga</t>
  </si>
  <si>
    <t>138</t>
  </si>
  <si>
    <t>LOPEZ SAENZ, SANDRA</t>
  </si>
  <si>
    <t>Álvarez Mozos, Jesús</t>
  </si>
  <si>
    <t>143</t>
  </si>
  <si>
    <t>Giménez Diaz, Rafael</t>
  </si>
  <si>
    <t>6,678, 8,165 y 8,614</t>
  </si>
  <si>
    <t>6,7, 8,37 y 8,05</t>
  </si>
  <si>
    <t>OÑA VALLADARES, DOUGLAS</t>
  </si>
  <si>
    <t>Iriarte Galarregui, Juan Carlos</t>
  </si>
  <si>
    <t>115</t>
  </si>
  <si>
    <t>Ederra Urzainqui, Iñigo</t>
  </si>
  <si>
    <t>CASI SATRUSTEGUI, ALVARO</t>
  </si>
  <si>
    <t>Astrain Ulibarrena, David</t>
  </si>
  <si>
    <t>134</t>
  </si>
  <si>
    <t>6,971 y 7,829</t>
  </si>
  <si>
    <t>SANTIAGO ARRIAZU, DAVID</t>
  </si>
  <si>
    <t>Gómez Laso, Miguel Ángel</t>
  </si>
  <si>
    <t>6,913 y 8,159</t>
  </si>
  <si>
    <t>6,643 y 7,943</t>
  </si>
  <si>
    <t>ZOUAGHI , FATEN</t>
  </si>
  <si>
    <t>González de Audicana Amenábar, María</t>
  </si>
  <si>
    <t>7,33 y 8,47</t>
  </si>
  <si>
    <t>7,67 y 7,821</t>
  </si>
  <si>
    <t>GARDE LECUMBERRI, GONZALO</t>
  </si>
  <si>
    <t>Villanueva Larre, Arantzazu</t>
  </si>
  <si>
    <t>136</t>
  </si>
  <si>
    <t>Malanda Trigueros, Armando</t>
  </si>
  <si>
    <t>6,935 y 8,254</t>
  </si>
  <si>
    <t>BERRUETA IRIGOYEN, EDUARDO</t>
  </si>
  <si>
    <t>Morató Osés, Daniel</t>
  </si>
  <si>
    <t>101</t>
  </si>
  <si>
    <t>Magaña Lizarrondo, Eduardo</t>
  </si>
  <si>
    <t>7,955 y 8,785</t>
  </si>
  <si>
    <t>6,758 y 8,37</t>
  </si>
  <si>
    <t>PINTO FUSTE, CRISTINA LEYRE</t>
  </si>
  <si>
    <t>Sevilla Moróder, Joaquín</t>
  </si>
  <si>
    <t>7,15 y 8,63</t>
  </si>
  <si>
    <t>7,15 y 7,85</t>
  </si>
  <si>
    <t>CHUINA TOMAZELI, EMILIA</t>
  </si>
  <si>
    <t>Ramírez Nasto, Carmen Lucía</t>
  </si>
  <si>
    <t>7,2 y 8,62</t>
  </si>
  <si>
    <t>ELIA LORENTE, VICTOR</t>
  </si>
  <si>
    <t>Elosúa Aguado, César</t>
  </si>
  <si>
    <t>5,86 y 7,952</t>
  </si>
  <si>
    <t>6,7 y 8,199</t>
  </si>
  <si>
    <t>YARLEQUE ANDRADE, MARIO FERNANDO</t>
  </si>
  <si>
    <t>Pisabarro de Lucas, Antonio Gerardo</t>
  </si>
  <si>
    <t>148</t>
  </si>
  <si>
    <t>6,36 y 8,12</t>
  </si>
  <si>
    <t>5,857 y 9,53</t>
  </si>
  <si>
    <t>BACAICOA DIAZ, JULEN</t>
  </si>
  <si>
    <t>Iriarte Goñi, Xabier</t>
  </si>
  <si>
    <t>140</t>
  </si>
  <si>
    <t>Ros Ganuza, Javier</t>
  </si>
  <si>
    <t>6,524 y 7,471</t>
  </si>
  <si>
    <t>NAVAJAS HERNANDEZ, DAVID</t>
  </si>
  <si>
    <t>Andueza Unanua, Ángel María</t>
  </si>
  <si>
    <t>6,03 y 6,842</t>
  </si>
  <si>
    <t>6,93 y 7,323</t>
  </si>
  <si>
    <t>SANCHEZ GIMENEZ, ESTER</t>
  </si>
  <si>
    <t>Mendizábal Aizpuru, José Antonio</t>
  </si>
  <si>
    <t>120</t>
  </si>
  <si>
    <t>Arana Navarro, Ana María</t>
  </si>
  <si>
    <t>6,61 y 8,19</t>
  </si>
  <si>
    <t>ARTAL VILLA, LEYRE</t>
  </si>
  <si>
    <t>0 y 0</t>
  </si>
  <si>
    <t>FEKADU MARKOS, TIGIST</t>
  </si>
  <si>
    <t>Maté Caballero, Juan Ignacio</t>
  </si>
  <si>
    <t>131</t>
  </si>
  <si>
    <t>LOPEZ PATIÑO, CARMENZA LILIANA</t>
  </si>
  <si>
    <t>Vírseda Chamorro, María Paloma</t>
  </si>
  <si>
    <t>0 y 7,71</t>
  </si>
  <si>
    <t>0 y 9,53</t>
  </si>
  <si>
    <t>Grupo de áreas B</t>
  </si>
  <si>
    <t>congresos</t>
  </si>
  <si>
    <t>cursos</t>
  </si>
  <si>
    <t>movilidad</t>
  </si>
  <si>
    <t>puntuación</t>
  </si>
  <si>
    <t>MUÑOZ ALVEAR, HELIR JOSEPH</t>
  </si>
  <si>
    <t>Korili  , Sophia A.</t>
  </si>
  <si>
    <t>233</t>
  </si>
  <si>
    <t>Gil Bravo, Antonio</t>
  </si>
  <si>
    <t>7,6 y 7,94</t>
  </si>
  <si>
    <t>6,743 y 7,386</t>
  </si>
  <si>
    <t>GONZALEZ PEREZ, SADYS DEL CARMEN</t>
  </si>
  <si>
    <t>Canals Tresserras, Rosa María</t>
  </si>
  <si>
    <t>203</t>
  </si>
  <si>
    <t>Castillo Martínez, Federico José</t>
  </si>
  <si>
    <t>DOMINGUEZ CATENA, IRIS</t>
  </si>
  <si>
    <t>Galar Idoate, Mikel</t>
  </si>
  <si>
    <t>231</t>
  </si>
  <si>
    <t>Bustince Sola, Humberto</t>
  </si>
  <si>
    <t>8,883 y 9,46</t>
  </si>
  <si>
    <t>7,316 y 8,841</t>
  </si>
  <si>
    <t>CRUZ QUESADA, GUILLERMO</t>
  </si>
  <si>
    <t>Garrido Segovia, Julián José</t>
  </si>
  <si>
    <t>248</t>
  </si>
  <si>
    <t>Echeverría Morrás, Jesús Carmelo</t>
  </si>
  <si>
    <t>8,3 y 9,21</t>
  </si>
  <si>
    <t>6,915 y 8,841</t>
  </si>
  <si>
    <t>SASO JIMENEZ, LAURA</t>
  </si>
  <si>
    <t>Labayen Goñi, Idoia</t>
  </si>
  <si>
    <t>Labayen Goñi, Idoya</t>
  </si>
  <si>
    <t>8,2 y 9,23</t>
  </si>
  <si>
    <t>7,57 y 8,841</t>
  </si>
  <si>
    <t>PALOMINO ECHEVERRIA, SARA</t>
  </si>
  <si>
    <t>Gomez-Cabrero Lopez, David</t>
  </si>
  <si>
    <t>249</t>
  </si>
  <si>
    <t>Solano Goñi, Cristina</t>
  </si>
  <si>
    <t>7,27 y 8,87</t>
  </si>
  <si>
    <t>7,51 y 8,259</t>
  </si>
  <si>
    <t>ROYO SILVESTRE, ISAAC</t>
  </si>
  <si>
    <t>Gómez Polo, Cristina</t>
  </si>
  <si>
    <t>217</t>
  </si>
  <si>
    <t>6,978 y 7,64</t>
  </si>
  <si>
    <t>7,57 y 7,4</t>
  </si>
  <si>
    <t>REDONDO MUÑOZ, MARTA</t>
  </si>
  <si>
    <t>Arozacena Marticorena, Imanol</t>
  </si>
  <si>
    <t>7,5 y 8,4</t>
  </si>
  <si>
    <t>7,33 y 8</t>
  </si>
  <si>
    <t>CIMMINELLI D´ELIA, MARIA JOSE</t>
  </si>
  <si>
    <t>Ancín Azpilicueta, M. Carmen</t>
  </si>
  <si>
    <t>251</t>
  </si>
  <si>
    <t>Gandía Pascual, Luis María</t>
  </si>
  <si>
    <t>7,19 y 9,17</t>
  </si>
  <si>
    <t>6,53 y 8,616</t>
  </si>
  <si>
    <t>ZARATIEGUI URDIN, JAVIER</t>
  </si>
  <si>
    <t>Portero Egea, Laura</t>
  </si>
  <si>
    <t>229</t>
  </si>
  <si>
    <t>López García, José Luis</t>
  </si>
  <si>
    <t>7,57 y 8,98</t>
  </si>
  <si>
    <t>6,791 y 7,65</t>
  </si>
  <si>
    <t>ERAUSQUIN ARRONDO, ELENA</t>
  </si>
  <si>
    <t>Lopez Sagaseta, Jacinto</t>
  </si>
  <si>
    <t>7,44 y 8,83</t>
  </si>
  <si>
    <t>7,32 y 8,841</t>
  </si>
  <si>
    <t>CALLEJA SATRUSTEGUI, AITZIBER</t>
  </si>
  <si>
    <t>González García, Esther María</t>
  </si>
  <si>
    <t>210</t>
  </si>
  <si>
    <t>Arrese-Igor Sánchez, Cesar</t>
  </si>
  <si>
    <t>7,58 y 9,29</t>
  </si>
  <si>
    <t>7,04 y 8,472</t>
  </si>
  <si>
    <t>VICUÑA URRIZA, JANIRE</t>
  </si>
  <si>
    <t>Mendioroz Iriarte, Maite</t>
  </si>
  <si>
    <t>6,12 y 7,41</t>
  </si>
  <si>
    <t>7,51 y 8,841</t>
  </si>
  <si>
    <t>Grupo de áreas C</t>
  </si>
  <si>
    <t>CAI, XIAOWEI</t>
  </si>
  <si>
    <t>Cebollada Calvo, José Javier</t>
  </si>
  <si>
    <t>307</t>
  </si>
  <si>
    <t>6,96 y 8,23</t>
  </si>
  <si>
    <t>5,88 y 7,746</t>
  </si>
  <si>
    <t>MARCOS RODRIGUEZ, ESTHER</t>
  </si>
  <si>
    <t>De la Hucha Celador, Fernando</t>
  </si>
  <si>
    <t>332</t>
  </si>
  <si>
    <t>Lopez  Lopez, Hugo</t>
  </si>
  <si>
    <t>8,360 y 8,630</t>
  </si>
  <si>
    <t>7,203 y 9,286</t>
  </si>
  <si>
    <t>EL BAKALI, IMANE</t>
  </si>
  <si>
    <t>Barrena Figueroa, María Ramona</t>
  </si>
  <si>
    <t>311</t>
  </si>
  <si>
    <t>Sánchez García, María Mercedes</t>
  </si>
  <si>
    <t>8,51 y 9,1</t>
  </si>
  <si>
    <t>AHMADI GHOBADBEZANI, ZAHRA</t>
  </si>
  <si>
    <t>Bello Pintado, Alejandro</t>
  </si>
  <si>
    <t>327</t>
  </si>
  <si>
    <t>Arocena Garro, Pablo</t>
  </si>
  <si>
    <t>7,46 y 9,06</t>
  </si>
  <si>
    <t>7,203 y 8,192</t>
  </si>
  <si>
    <t>BALTARETU, DAVID</t>
  </si>
  <si>
    <t>Torres Gutiérrez, Alejandro</t>
  </si>
  <si>
    <t>331</t>
  </si>
  <si>
    <t>Richard González, Manuel</t>
  </si>
  <si>
    <t>7,81 y 9,1</t>
  </si>
  <si>
    <t>PEREZ FONT, JAVIER</t>
  </si>
  <si>
    <t>Goñi Urriza, Natividad</t>
  </si>
  <si>
    <t>302</t>
  </si>
  <si>
    <t>Sáenz García de Albizu, Juan Carlos</t>
  </si>
  <si>
    <t>6,51 y 8,75</t>
  </si>
  <si>
    <t>6,65 y 9,286</t>
  </si>
  <si>
    <t>FADIL, SOUFIAN</t>
  </si>
  <si>
    <t>Cavero Brújula, M. Sandra</t>
  </si>
  <si>
    <t>0 y 7,34</t>
  </si>
  <si>
    <t>0 y 6,822</t>
  </si>
  <si>
    <t>Grupo de áreas D</t>
  </si>
  <si>
    <t>ECHEVERRIA ESPARZA, PABLO</t>
  </si>
  <si>
    <t>Sánchez Capdequi, Celso</t>
  </si>
  <si>
    <t>411</t>
  </si>
  <si>
    <t>Sánchez de la Yncera, Ignacio</t>
  </si>
  <si>
    <t>8,235 y 8,98</t>
  </si>
  <si>
    <t>6,965 y 7,95</t>
  </si>
  <si>
    <t>TIRAPU INCHAURRONDO, XABIER</t>
  </si>
  <si>
    <t>Rodríguez Fouz, Marta</t>
  </si>
  <si>
    <t>8,065 y 8,72</t>
  </si>
  <si>
    <t>7,168 y 7,92</t>
  </si>
  <si>
    <t>CRISTEA, MARIA ISABELLA</t>
  </si>
  <si>
    <t>7,865 y 8,855</t>
  </si>
  <si>
    <t>7,139 y 8,435</t>
  </si>
  <si>
    <t>PEREZ PEREZ, JIMENA</t>
  </si>
  <si>
    <t>Peñalva Vélez, M.Alicia</t>
  </si>
  <si>
    <t>Mendioroz Lacambra, Ana María</t>
  </si>
  <si>
    <t>7,33 y 7,3</t>
  </si>
  <si>
    <t>7,15 y 8,435</t>
  </si>
  <si>
    <t>LASANTA PALACIOS, MARIA</t>
  </si>
  <si>
    <t>Innerarity Grau, Carmen</t>
  </si>
  <si>
    <t>7,43 y 8,61</t>
  </si>
  <si>
    <t>7,168 y 8,435</t>
  </si>
  <si>
    <t>GARCIA URIZ, ENEKO</t>
  </si>
  <si>
    <t>Zubiri Luxanbio, Juan Jose</t>
  </si>
  <si>
    <t>444</t>
  </si>
  <si>
    <t>Salaberri Zaratiegi, Patxi Xabier</t>
  </si>
  <si>
    <t>6,72 y 8,52</t>
  </si>
  <si>
    <t>7,13 y 8,21</t>
  </si>
  <si>
    <t>La valoración de expedientes con 0 puntos puede ser por no haber entregado la equivalencia de notas de estudios cursados en el extranjero o por no tener finalizados los estudios que dan acceso al 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</si>
</sst>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/>
    <xf numFmtId="0" fontId="0" fillId="3" borderId="0" xfId="0" applyFill="1"/>
    <xf numFmtId="0" fontId="0" fillId="0" borderId="0" xfId="0" applyFill="1"/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164" fontId="6" fillId="8" borderId="25" xfId="0" applyNumberFormat="1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165" fontId="9" fillId="6" borderId="27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6" fillId="9" borderId="28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65" fontId="10" fillId="6" borderId="28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Fill="1"/>
    <xf numFmtId="164" fontId="6" fillId="7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2" fillId="0" borderId="0" xfId="0" applyFont="1"/>
    <xf numFmtId="0" fontId="0" fillId="0" borderId="10" xfId="0" applyFill="1" applyBorder="1"/>
    <xf numFmtId="0" fontId="12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 applyProtection="1">
      <alignment horizontal="center"/>
      <protection locked="0"/>
    </xf>
    <xf numFmtId="0" fontId="0" fillId="10" borderId="29" xfId="0" applyFill="1" applyBorder="1"/>
    <xf numFmtId="0" fontId="0" fillId="11" borderId="29" xfId="0" applyFill="1" applyBorder="1" applyAlignment="1">
      <alignment horizontal="center"/>
    </xf>
    <xf numFmtId="0" fontId="0" fillId="11" borderId="29" xfId="0" applyFill="1" applyBorder="1"/>
    <xf numFmtId="0" fontId="3" fillId="11" borderId="29" xfId="0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164" fontId="3" fillId="11" borderId="29" xfId="0" applyNumberFormat="1" applyFon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1" fillId="11" borderId="2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3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5" fontId="10" fillId="0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/>
    <xf numFmtId="164" fontId="3" fillId="0" borderId="10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12" borderId="0" xfId="0" applyFont="1" applyFill="1"/>
    <xf numFmtId="0" fontId="3" fillId="12" borderId="10" xfId="0" applyFont="1" applyFill="1" applyBorder="1" applyAlignment="1">
      <alignment horizontal="center"/>
    </xf>
    <xf numFmtId="0" fontId="1" fillId="10" borderId="30" xfId="0" applyFont="1" applyFill="1" applyBorder="1"/>
    <xf numFmtId="0" fontId="3" fillId="0" borderId="0" xfId="0" applyFont="1"/>
    <xf numFmtId="0" fontId="13" fillId="0" borderId="0" xfId="0" applyFont="1"/>
    <xf numFmtId="0" fontId="1" fillId="11" borderId="30" xfId="0" applyFont="1" applyFill="1" applyBorder="1"/>
    <xf numFmtId="0" fontId="6" fillId="0" borderId="0" xfId="0" applyFont="1" applyFill="1" applyAlignment="1">
      <alignment horizontal="center" vertical="center"/>
    </xf>
    <xf numFmtId="165" fontId="10" fillId="6" borderId="1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4" fillId="0" borderId="0" xfId="0" applyFont="1"/>
    <xf numFmtId="0" fontId="12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3" borderId="20" xfId="0" applyFont="1" applyFill="1" applyBorder="1"/>
    <xf numFmtId="164" fontId="6" fillId="3" borderId="2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2" borderId="20" xfId="0" applyFill="1" applyBorder="1"/>
    <xf numFmtId="164" fontId="6" fillId="2" borderId="28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0" fillId="2" borderId="10" xfId="0" applyFill="1" applyBorder="1"/>
    <xf numFmtId="164" fontId="6" fillId="2" borderId="1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/>
    <xf numFmtId="0" fontId="15" fillId="0" borderId="0" xfId="0" applyFont="1"/>
    <xf numFmtId="0" fontId="16" fillId="0" borderId="28" xfId="0" applyFont="1" applyFill="1" applyBorder="1" applyAlignment="1">
      <alignment horizontal="center" vertical="center"/>
    </xf>
    <xf numFmtId="0" fontId="17" fillId="0" borderId="0" xfId="0" applyFont="1"/>
    <xf numFmtId="164" fontId="0" fillId="0" borderId="0" xfId="0" applyNumberFormat="1" applyFill="1"/>
    <xf numFmtId="0" fontId="0" fillId="0" borderId="0" xfId="0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6" fillId="0" borderId="28" xfId="0" applyNumberFormat="1" applyFont="1" applyFill="1" applyBorder="1" applyAlignment="1">
      <alignment horizontal="center" vertical="center"/>
    </xf>
    <xf numFmtId="164" fontId="18" fillId="9" borderId="28" xfId="0" applyNumberFormat="1" applyFont="1" applyFill="1" applyBorder="1" applyAlignment="1">
      <alignment horizontal="center" vertical="center"/>
    </xf>
    <xf numFmtId="0" fontId="16" fillId="0" borderId="10" xfId="0" applyFont="1" applyFill="1" applyBorder="1"/>
    <xf numFmtId="0" fontId="18" fillId="5" borderId="2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8"/>
  <sheetViews>
    <sheetView tabSelected="1" workbookViewId="0">
      <selection activeCell="H3" sqref="H3"/>
    </sheetView>
  </sheetViews>
  <sheetFormatPr baseColWidth="10" defaultColWidth="11.42578125" defaultRowHeight="15" x14ac:dyDescent="0.25"/>
  <cols>
    <col min="1" max="1" width="3.42578125" style="1" bestFit="1" customWidth="1"/>
    <col min="2" max="2" width="37" customWidth="1"/>
    <col min="3" max="3" width="32.28515625" customWidth="1"/>
    <col min="4" max="4" width="7.5703125" style="3" customWidth="1"/>
    <col min="5" max="5" width="25.5703125" customWidth="1"/>
    <col min="6" max="6" width="17.85546875" style="4" customWidth="1"/>
    <col min="7" max="7" width="19.140625" style="5" customWidth="1"/>
    <col min="8" max="8" width="13.5703125" style="5" customWidth="1"/>
    <col min="9" max="9" width="10.5703125" style="6" customWidth="1"/>
    <col min="10" max="10" width="15" style="4" customWidth="1"/>
    <col min="11" max="11" width="7" style="7" customWidth="1"/>
    <col min="12" max="12" width="12.42578125" style="7" customWidth="1"/>
    <col min="13" max="13" width="5.85546875" style="7" customWidth="1"/>
    <col min="14" max="14" width="12" style="7" customWidth="1"/>
    <col min="15" max="15" width="5.85546875" style="7" customWidth="1"/>
    <col min="16" max="16" width="12" style="7" customWidth="1"/>
    <col min="17" max="17" width="6.5703125" style="3" customWidth="1"/>
    <col min="18" max="18" width="12" style="7" customWidth="1"/>
    <col min="19" max="19" width="8" style="7" customWidth="1"/>
    <col min="20" max="20" width="11.28515625" style="7" customWidth="1"/>
    <col min="21" max="21" width="9.42578125" style="8" customWidth="1"/>
    <col min="22" max="22" width="10" style="4" bestFit="1" customWidth="1"/>
    <col min="23" max="23" width="32.5703125" bestFit="1" customWidth="1"/>
  </cols>
  <sheetData>
    <row r="1" spans="1:33" ht="31.5" x14ac:dyDescent="0.5">
      <c r="B1" s="2" t="s">
        <v>0</v>
      </c>
      <c r="D1" s="144"/>
      <c r="Q1" s="144"/>
    </row>
    <row r="2" spans="1:33" ht="15.75" x14ac:dyDescent="0.25">
      <c r="B2" s="140" t="s">
        <v>1</v>
      </c>
      <c r="D2" s="144"/>
      <c r="Q2" s="144"/>
    </row>
    <row r="3" spans="1:33" ht="19.5" x14ac:dyDescent="0.3">
      <c r="B3" s="1" t="s">
        <v>2</v>
      </c>
      <c r="D3" s="144"/>
      <c r="E3" s="142"/>
      <c r="F3" s="9"/>
      <c r="Q3" s="144"/>
    </row>
    <row r="5" spans="1:33" ht="15.75" thickBot="1" x14ac:dyDescent="0.3">
      <c r="B5" s="10" t="s">
        <v>3</v>
      </c>
      <c r="D5" s="144"/>
      <c r="Q5" s="144"/>
    </row>
    <row r="6" spans="1:33" ht="20.25" thickBot="1" x14ac:dyDescent="0.3">
      <c r="B6" s="11" t="s">
        <v>4</v>
      </c>
      <c r="C6" s="143"/>
      <c r="D6" s="131"/>
      <c r="E6" s="12"/>
      <c r="F6" s="13"/>
      <c r="G6" s="14"/>
      <c r="H6" s="14"/>
      <c r="I6" s="15"/>
      <c r="J6" s="13"/>
      <c r="K6" s="158" t="s">
        <v>5</v>
      </c>
      <c r="L6" s="159"/>
      <c r="M6" s="159"/>
      <c r="N6" s="159"/>
      <c r="O6" s="159"/>
      <c r="P6" s="159"/>
      <c r="Q6" s="159"/>
      <c r="R6" s="160"/>
      <c r="S6" s="16" t="s">
        <v>6</v>
      </c>
      <c r="T6" s="17" t="s">
        <v>7</v>
      </c>
      <c r="U6" s="18" t="s">
        <v>8</v>
      </c>
      <c r="V6" s="161" t="s">
        <v>9</v>
      </c>
      <c r="W6" s="19" t="s">
        <v>10</v>
      </c>
    </row>
    <row r="7" spans="1:33" ht="15" customHeight="1" x14ac:dyDescent="0.25">
      <c r="D7" s="144"/>
      <c r="F7" s="164" t="s">
        <v>11</v>
      </c>
      <c r="G7" s="167" t="s">
        <v>12</v>
      </c>
      <c r="H7" s="168"/>
      <c r="I7" s="168"/>
      <c r="J7" s="169"/>
      <c r="K7" s="173" t="s">
        <v>13</v>
      </c>
      <c r="L7" s="174"/>
      <c r="M7" s="174" t="s">
        <v>14</v>
      </c>
      <c r="N7" s="174"/>
      <c r="O7" s="174" t="s">
        <v>15</v>
      </c>
      <c r="P7" s="174"/>
      <c r="Q7" s="20"/>
      <c r="R7" s="175" t="s">
        <v>16</v>
      </c>
      <c r="S7" s="176"/>
      <c r="T7" s="177"/>
      <c r="U7" s="178" t="s">
        <v>17</v>
      </c>
      <c r="V7" s="162"/>
      <c r="W7" s="21" t="s">
        <v>18</v>
      </c>
    </row>
    <row r="8" spans="1:33" ht="15.75" customHeight="1" thickBot="1" x14ac:dyDescent="0.3">
      <c r="D8" s="144"/>
      <c r="F8" s="165"/>
      <c r="G8" s="170"/>
      <c r="H8" s="171"/>
      <c r="I8" s="171"/>
      <c r="J8" s="172"/>
      <c r="K8" s="173"/>
      <c r="L8" s="174"/>
      <c r="M8" s="174"/>
      <c r="N8" s="174"/>
      <c r="O8" s="174"/>
      <c r="P8" s="174"/>
      <c r="Q8" s="20"/>
      <c r="R8" s="175"/>
      <c r="S8" s="176"/>
      <c r="T8" s="177"/>
      <c r="U8" s="178"/>
      <c r="V8" s="163"/>
      <c r="W8" s="21" t="s">
        <v>19</v>
      </c>
    </row>
    <row r="9" spans="1:33" x14ac:dyDescent="0.25">
      <c r="B9" s="22" t="s">
        <v>20</v>
      </c>
      <c r="C9" s="22"/>
      <c r="D9" s="23"/>
      <c r="E9" s="22"/>
      <c r="F9" s="165"/>
      <c r="G9" s="24" t="s">
        <v>21</v>
      </c>
      <c r="H9" s="25" t="s">
        <v>21</v>
      </c>
      <c r="I9" s="26" t="s">
        <v>21</v>
      </c>
      <c r="J9" s="27" t="s">
        <v>22</v>
      </c>
      <c r="K9" s="28"/>
      <c r="L9" s="29" t="s">
        <v>23</v>
      </c>
      <c r="M9" s="29"/>
      <c r="N9" s="29" t="s">
        <v>24</v>
      </c>
      <c r="O9" s="29"/>
      <c r="P9" s="29" t="s">
        <v>24</v>
      </c>
      <c r="Q9" s="30"/>
      <c r="R9" s="31" t="s">
        <v>24</v>
      </c>
      <c r="S9" s="32">
        <v>0.1</v>
      </c>
      <c r="T9" s="29">
        <v>0.1</v>
      </c>
      <c r="U9" s="33">
        <v>0.5</v>
      </c>
      <c r="V9" s="34">
        <v>2</v>
      </c>
      <c r="W9" s="21" t="s">
        <v>25</v>
      </c>
      <c r="X9" s="156"/>
      <c r="Y9" s="157"/>
    </row>
    <row r="10" spans="1:33" ht="15.75" thickBot="1" x14ac:dyDescent="0.3">
      <c r="A10" s="22"/>
      <c r="B10" s="35" t="s">
        <v>26</v>
      </c>
      <c r="C10" s="35" t="s">
        <v>9</v>
      </c>
      <c r="D10" s="36" t="s">
        <v>27</v>
      </c>
      <c r="E10" s="37" t="s">
        <v>28</v>
      </c>
      <c r="F10" s="166"/>
      <c r="G10" s="38" t="s">
        <v>29</v>
      </c>
      <c r="H10" s="39" t="s">
        <v>30</v>
      </c>
      <c r="I10" s="40" t="s">
        <v>31</v>
      </c>
      <c r="J10" s="41">
        <v>4.5</v>
      </c>
      <c r="K10" s="42" t="s">
        <v>32</v>
      </c>
      <c r="L10" s="43">
        <v>0.3</v>
      </c>
      <c r="M10" s="43" t="s">
        <v>32</v>
      </c>
      <c r="N10" s="43">
        <v>0.2</v>
      </c>
      <c r="O10" s="43" t="s">
        <v>32</v>
      </c>
      <c r="P10" s="43">
        <v>0.2</v>
      </c>
      <c r="Q10" s="44" t="s">
        <v>33</v>
      </c>
      <c r="R10" s="45">
        <v>0.3</v>
      </c>
      <c r="S10" s="46" t="s">
        <v>34</v>
      </c>
      <c r="T10" s="43" t="s">
        <v>34</v>
      </c>
      <c r="U10" s="47" t="s">
        <v>34</v>
      </c>
      <c r="V10" s="48" t="s">
        <v>34</v>
      </c>
      <c r="W10" s="49" t="s">
        <v>35</v>
      </c>
    </row>
    <row r="11" spans="1:33" x14ac:dyDescent="0.25">
      <c r="A11" s="50">
        <v>1</v>
      </c>
      <c r="B11" s="129" t="s">
        <v>36</v>
      </c>
      <c r="C11" s="137" t="s">
        <v>37</v>
      </c>
      <c r="D11" s="138" t="s">
        <v>38</v>
      </c>
      <c r="E11" s="139" t="s">
        <v>37</v>
      </c>
      <c r="F11" s="130">
        <f t="shared" ref="F11" si="0">J11+U11+V11+W11</f>
        <v>6.9729999999999999</v>
      </c>
      <c r="G11" s="51" t="s">
        <v>39</v>
      </c>
      <c r="H11" s="51" t="s">
        <v>40</v>
      </c>
      <c r="I11" s="52">
        <v>9.6289999999999996</v>
      </c>
      <c r="J11" s="53">
        <f t="shared" ref="J11" si="1">ROUND((I11*$J$10)/MAX($I$11:$I$36),3)</f>
        <v>4.5</v>
      </c>
      <c r="K11" s="54">
        <v>0</v>
      </c>
      <c r="L11" s="51">
        <f t="shared" ref="L11" si="2">ROUND((K11*$L$10)/MAX($K$11:$K$36),3)</f>
        <v>0</v>
      </c>
      <c r="M11" s="54">
        <v>0.5</v>
      </c>
      <c r="N11" s="51">
        <f t="shared" ref="N11" si="3">ROUND((M11*$N$10)/MAX($M$11:$M$36),3)</f>
        <v>2.4E-2</v>
      </c>
      <c r="O11" s="51">
        <v>1.25</v>
      </c>
      <c r="P11" s="51">
        <f t="shared" ref="P11" si="4">ROUND((O11*$P$10)/MAX($O$11:$O$36),3)</f>
        <v>0.1</v>
      </c>
      <c r="Q11" s="128">
        <f t="shared" ref="Q11" si="5">L11+N11+P11</f>
        <v>0.124</v>
      </c>
      <c r="R11" s="51">
        <f t="shared" ref="R11" si="6">ROUND((Q11*$R$10)/MAX($Q$11:$Q$36),3)</f>
        <v>6.8000000000000005E-2</v>
      </c>
      <c r="S11" s="54">
        <v>8.5000000000000006E-2</v>
      </c>
      <c r="T11" s="54">
        <v>7.0000000000000007E-2</v>
      </c>
      <c r="U11" s="55">
        <f t="shared" ref="U11" si="7">IF(SUM(R11,S11,T11)&gt;0.5,0.5,SUM(R11,S11,T11))</f>
        <v>0.22300000000000003</v>
      </c>
      <c r="V11" s="56">
        <v>1.25</v>
      </c>
      <c r="W11" s="57">
        <v>1</v>
      </c>
    </row>
    <row r="12" spans="1:33" x14ac:dyDescent="0.25">
      <c r="A12" s="50">
        <v>2</v>
      </c>
      <c r="B12" s="132" t="s">
        <v>41</v>
      </c>
      <c r="C12" s="137" t="s">
        <v>42</v>
      </c>
      <c r="D12" s="138" t="s">
        <v>43</v>
      </c>
      <c r="E12" s="139" t="s">
        <v>42</v>
      </c>
      <c r="F12" s="133">
        <f t="shared" ref="F12:F36" si="8">J12+U12+V12+W12</f>
        <v>6.1559999999999997</v>
      </c>
      <c r="G12" s="64">
        <v>8.73</v>
      </c>
      <c r="H12" s="64">
        <v>7.67</v>
      </c>
      <c r="I12" s="93">
        <v>8.0190000000000001</v>
      </c>
      <c r="J12" s="53">
        <f t="shared" ref="J12:J36" si="9">ROUND((I12*$J$10)/MAX($I$11:$I$36),3)</f>
        <v>3.7480000000000002</v>
      </c>
      <c r="K12" s="89">
        <v>3.2</v>
      </c>
      <c r="L12" s="51">
        <f t="shared" ref="L12:L36" si="10">ROUND((K12*$L$10)/MAX($K$11:$K$36),3)</f>
        <v>0.114</v>
      </c>
      <c r="M12" s="89">
        <v>2.8</v>
      </c>
      <c r="N12" s="51">
        <f t="shared" ref="N12:N36" si="11">ROUND((M12*$N$10)/MAX($M$11:$M$36),3)</f>
        <v>0.13300000000000001</v>
      </c>
      <c r="O12" s="64">
        <v>0.75</v>
      </c>
      <c r="P12" s="51">
        <f t="shared" ref="P12:P36" si="12">ROUND((O12*$P$10)/MAX($O$11:$O$36),3)</f>
        <v>0.06</v>
      </c>
      <c r="Q12" s="65">
        <f t="shared" ref="Q12:Q33" si="13">L12+N12+P12</f>
        <v>0.307</v>
      </c>
      <c r="R12" s="51">
        <f t="shared" ref="R12:R36" si="14">ROUND((Q12*$R$10)/MAX($Q$11:$Q$36),3)</f>
        <v>0.16800000000000001</v>
      </c>
      <c r="S12" s="89">
        <v>0</v>
      </c>
      <c r="T12" s="89">
        <v>0</v>
      </c>
      <c r="U12" s="55">
        <f t="shared" ref="U12:U36" si="15">IF(SUM(R12,S12,T12)&gt;0.5,0.5,SUM(R12,S12,T12))</f>
        <v>0.16800000000000001</v>
      </c>
      <c r="V12" s="95">
        <v>1.44</v>
      </c>
      <c r="W12" s="103">
        <v>0.8</v>
      </c>
    </row>
    <row r="13" spans="1:33" s="62" customFormat="1" x14ac:dyDescent="0.25">
      <c r="A13" s="50">
        <v>3</v>
      </c>
      <c r="B13" s="135" t="s">
        <v>44</v>
      </c>
      <c r="C13" s="59" t="s">
        <v>45</v>
      </c>
      <c r="D13" s="60" t="s">
        <v>43</v>
      </c>
      <c r="E13" s="59" t="s">
        <v>42</v>
      </c>
      <c r="F13" s="133">
        <f t="shared" si="8"/>
        <v>5.6920000000000002</v>
      </c>
      <c r="G13" s="64" t="s">
        <v>46</v>
      </c>
      <c r="H13" s="64" t="s">
        <v>47</v>
      </c>
      <c r="I13" s="93">
        <v>6.375</v>
      </c>
      <c r="J13" s="53">
        <f t="shared" si="9"/>
        <v>2.9790000000000001</v>
      </c>
      <c r="K13" s="89">
        <v>0.6</v>
      </c>
      <c r="L13" s="51">
        <f t="shared" si="10"/>
        <v>2.1000000000000001E-2</v>
      </c>
      <c r="M13" s="89">
        <v>0.5</v>
      </c>
      <c r="N13" s="51">
        <f t="shared" si="11"/>
        <v>2.4E-2</v>
      </c>
      <c r="O13" s="64">
        <v>0.2</v>
      </c>
      <c r="P13" s="51">
        <f t="shared" si="12"/>
        <v>1.6E-2</v>
      </c>
      <c r="Q13" s="65">
        <f t="shared" si="13"/>
        <v>6.0999999999999999E-2</v>
      </c>
      <c r="R13" s="51">
        <f t="shared" si="14"/>
        <v>3.3000000000000002E-2</v>
      </c>
      <c r="S13" s="89">
        <v>0.1</v>
      </c>
      <c r="T13" s="89">
        <v>0</v>
      </c>
      <c r="U13" s="55">
        <f t="shared" si="15"/>
        <v>0.13300000000000001</v>
      </c>
      <c r="V13" s="95">
        <v>1.58</v>
      </c>
      <c r="W13" s="103">
        <v>1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4" spans="1:33" s="61" customFormat="1" x14ac:dyDescent="0.25">
      <c r="A14" s="50">
        <v>4</v>
      </c>
      <c r="B14" s="134" t="s">
        <v>48</v>
      </c>
      <c r="C14" s="59" t="s">
        <v>49</v>
      </c>
      <c r="D14" s="60" t="s">
        <v>50</v>
      </c>
      <c r="E14" s="59" t="s">
        <v>51</v>
      </c>
      <c r="F14" s="136">
        <f t="shared" si="8"/>
        <v>5.6669999999999998</v>
      </c>
      <c r="G14" s="51" t="s">
        <v>52</v>
      </c>
      <c r="H14" s="51" t="s">
        <v>53</v>
      </c>
      <c r="I14" s="52">
        <v>5.8170000000000002</v>
      </c>
      <c r="J14" s="53">
        <f t="shared" si="9"/>
        <v>2.7189999999999999</v>
      </c>
      <c r="K14" s="54">
        <v>3.2</v>
      </c>
      <c r="L14" s="51">
        <f t="shared" si="10"/>
        <v>0.114</v>
      </c>
      <c r="M14" s="54">
        <v>1.6</v>
      </c>
      <c r="N14" s="51">
        <f t="shared" si="11"/>
        <v>7.5999999999999998E-2</v>
      </c>
      <c r="O14" s="51">
        <v>1</v>
      </c>
      <c r="P14" s="51">
        <f t="shared" si="12"/>
        <v>0.08</v>
      </c>
      <c r="Q14" s="65">
        <f t="shared" si="13"/>
        <v>0.27</v>
      </c>
      <c r="R14" s="51">
        <f t="shared" si="14"/>
        <v>0.14799999999999999</v>
      </c>
      <c r="S14" s="54">
        <v>0</v>
      </c>
      <c r="T14" s="54">
        <v>0</v>
      </c>
      <c r="U14" s="55">
        <f t="shared" si="15"/>
        <v>0.14799999999999999</v>
      </c>
      <c r="V14" s="56">
        <v>2</v>
      </c>
      <c r="W14" s="57">
        <v>0.8</v>
      </c>
      <c r="X14" s="62"/>
      <c r="Y14" s="62"/>
      <c r="Z14" s="62"/>
      <c r="AA14" s="62"/>
      <c r="AB14" s="62"/>
      <c r="AC14" s="62"/>
      <c r="AD14" s="62"/>
      <c r="AE14" s="62"/>
      <c r="AF14" s="62"/>
      <c r="AG14" s="62"/>
    </row>
    <row r="15" spans="1:33" s="66" customFormat="1" x14ac:dyDescent="0.25">
      <c r="A15" s="50">
        <v>5</v>
      </c>
      <c r="B15" s="67" t="s">
        <v>54</v>
      </c>
      <c r="C15" s="59" t="s">
        <v>55</v>
      </c>
      <c r="D15" s="60" t="s">
        <v>38</v>
      </c>
      <c r="E15" s="59" t="s">
        <v>37</v>
      </c>
      <c r="F15" s="63">
        <f t="shared" si="8"/>
        <v>5.6629999999999994</v>
      </c>
      <c r="G15" s="51" t="s">
        <v>56</v>
      </c>
      <c r="H15" s="51" t="s">
        <v>57</v>
      </c>
      <c r="I15" s="52">
        <v>7.282</v>
      </c>
      <c r="J15" s="53">
        <f t="shared" si="9"/>
        <v>3.403</v>
      </c>
      <c r="K15" s="54">
        <v>0</v>
      </c>
      <c r="L15" s="51">
        <f t="shared" si="10"/>
        <v>0</v>
      </c>
      <c r="M15" s="54">
        <v>0.8</v>
      </c>
      <c r="N15" s="51">
        <f t="shared" si="11"/>
        <v>3.7999999999999999E-2</v>
      </c>
      <c r="O15" s="51">
        <v>2.5</v>
      </c>
      <c r="P15" s="51">
        <f t="shared" si="12"/>
        <v>0.2</v>
      </c>
      <c r="Q15" s="65">
        <f t="shared" si="13"/>
        <v>0.23800000000000002</v>
      </c>
      <c r="R15" s="51">
        <f t="shared" si="14"/>
        <v>0.13</v>
      </c>
      <c r="S15" s="54">
        <v>0.1</v>
      </c>
      <c r="T15" s="54">
        <v>0</v>
      </c>
      <c r="U15" s="55">
        <f t="shared" si="15"/>
        <v>0.23</v>
      </c>
      <c r="V15" s="150">
        <v>1.23</v>
      </c>
      <c r="W15" s="57">
        <v>0.8</v>
      </c>
    </row>
    <row r="16" spans="1:33" s="61" customFormat="1" x14ac:dyDescent="0.25">
      <c r="A16" s="50">
        <v>6</v>
      </c>
      <c r="B16" s="58" t="s">
        <v>58</v>
      </c>
      <c r="C16" s="59" t="s">
        <v>59</v>
      </c>
      <c r="D16" s="60" t="s">
        <v>38</v>
      </c>
      <c r="E16" s="59" t="s">
        <v>37</v>
      </c>
      <c r="F16" s="63">
        <f t="shared" si="8"/>
        <v>5.4740000000000002</v>
      </c>
      <c r="G16" s="51" t="s">
        <v>60</v>
      </c>
      <c r="H16" s="51" t="s">
        <v>40</v>
      </c>
      <c r="I16" s="52">
        <v>8.3140000000000001</v>
      </c>
      <c r="J16" s="53">
        <f t="shared" si="9"/>
        <v>3.8849999999999998</v>
      </c>
      <c r="K16" s="54">
        <v>0</v>
      </c>
      <c r="L16" s="51">
        <f t="shared" si="10"/>
        <v>0</v>
      </c>
      <c r="M16" s="54">
        <v>0</v>
      </c>
      <c r="N16" s="51">
        <f t="shared" si="11"/>
        <v>0</v>
      </c>
      <c r="O16" s="51">
        <v>0.1</v>
      </c>
      <c r="P16" s="51">
        <f t="shared" si="12"/>
        <v>8.0000000000000002E-3</v>
      </c>
      <c r="Q16" s="65">
        <f t="shared" si="13"/>
        <v>8.0000000000000002E-3</v>
      </c>
      <c r="R16" s="51">
        <f t="shared" si="14"/>
        <v>4.0000000000000001E-3</v>
      </c>
      <c r="S16" s="54">
        <v>3.5000000000000003E-2</v>
      </c>
      <c r="T16" s="54">
        <v>0.1</v>
      </c>
      <c r="U16" s="55">
        <f t="shared" si="15"/>
        <v>0.13900000000000001</v>
      </c>
      <c r="V16" s="56">
        <v>0.65</v>
      </c>
      <c r="W16" s="57">
        <v>0.8</v>
      </c>
      <c r="X16" s="66"/>
      <c r="Y16" s="66"/>
      <c r="Z16" s="66"/>
      <c r="AA16" s="66"/>
      <c r="AB16" s="66"/>
      <c r="AC16" s="66"/>
      <c r="AD16" s="66"/>
      <c r="AE16" s="66"/>
      <c r="AF16" s="66"/>
      <c r="AG16" s="66"/>
    </row>
    <row r="17" spans="1:33" s="66" customFormat="1" x14ac:dyDescent="0.25">
      <c r="A17" s="50">
        <v>7</v>
      </c>
      <c r="B17" s="149" t="s">
        <v>61</v>
      </c>
      <c r="C17" s="59" t="s">
        <v>62</v>
      </c>
      <c r="D17" s="60" t="s">
        <v>43</v>
      </c>
      <c r="E17" s="59" t="s">
        <v>42</v>
      </c>
      <c r="F17" s="63">
        <f t="shared" si="8"/>
        <v>5.4039999999999999</v>
      </c>
      <c r="G17" s="51" t="s">
        <v>63</v>
      </c>
      <c r="H17" s="141" t="s">
        <v>64</v>
      </c>
      <c r="I17" s="147">
        <v>7.48</v>
      </c>
      <c r="J17" s="148">
        <f t="shared" si="9"/>
        <v>3.496</v>
      </c>
      <c r="K17" s="54">
        <v>1.6</v>
      </c>
      <c r="L17" s="51">
        <f t="shared" si="10"/>
        <v>5.7000000000000002E-2</v>
      </c>
      <c r="M17" s="54">
        <v>0.9</v>
      </c>
      <c r="N17" s="51">
        <f t="shared" si="11"/>
        <v>4.2999999999999997E-2</v>
      </c>
      <c r="O17" s="51">
        <v>0.75</v>
      </c>
      <c r="P17" s="51">
        <f t="shared" si="12"/>
        <v>0.06</v>
      </c>
      <c r="Q17" s="65">
        <f t="shared" si="13"/>
        <v>0.16</v>
      </c>
      <c r="R17" s="51">
        <f t="shared" si="14"/>
        <v>8.7999999999999995E-2</v>
      </c>
      <c r="S17" s="54">
        <v>0.1</v>
      </c>
      <c r="T17" s="54">
        <v>0</v>
      </c>
      <c r="U17" s="55">
        <f t="shared" si="15"/>
        <v>0.188</v>
      </c>
      <c r="V17" s="56">
        <v>0.92</v>
      </c>
      <c r="W17" s="57">
        <v>0.8</v>
      </c>
    </row>
    <row r="18" spans="1:33" s="66" customFormat="1" x14ac:dyDescent="0.25">
      <c r="A18" s="50">
        <v>8</v>
      </c>
      <c r="B18" s="58" t="s">
        <v>65</v>
      </c>
      <c r="C18" s="59" t="s">
        <v>66</v>
      </c>
      <c r="D18" s="60" t="s">
        <v>38</v>
      </c>
      <c r="E18" s="59" t="s">
        <v>37</v>
      </c>
      <c r="F18" s="63">
        <f t="shared" si="8"/>
        <v>5.3479999999999999</v>
      </c>
      <c r="G18" s="51" t="s">
        <v>67</v>
      </c>
      <c r="H18" s="51" t="s">
        <v>68</v>
      </c>
      <c r="I18" s="52">
        <v>7.2489999999999997</v>
      </c>
      <c r="J18" s="53">
        <f t="shared" si="9"/>
        <v>3.3879999999999999</v>
      </c>
      <c r="K18" s="54">
        <v>0</v>
      </c>
      <c r="L18" s="51">
        <f t="shared" si="10"/>
        <v>0</v>
      </c>
      <c r="M18" s="54">
        <v>0.5</v>
      </c>
      <c r="N18" s="51">
        <f t="shared" si="11"/>
        <v>2.4E-2</v>
      </c>
      <c r="O18" s="51">
        <v>0.5</v>
      </c>
      <c r="P18" s="51">
        <f t="shared" si="12"/>
        <v>0.04</v>
      </c>
      <c r="Q18" s="65">
        <f t="shared" si="13"/>
        <v>6.4000000000000001E-2</v>
      </c>
      <c r="R18" s="51">
        <f t="shared" si="14"/>
        <v>3.5000000000000003E-2</v>
      </c>
      <c r="S18" s="54">
        <v>4.4999999999999998E-2</v>
      </c>
      <c r="T18" s="54">
        <v>0.1</v>
      </c>
      <c r="U18" s="55">
        <f t="shared" si="15"/>
        <v>0.18</v>
      </c>
      <c r="V18" s="56">
        <v>0.78</v>
      </c>
      <c r="W18" s="57">
        <v>1</v>
      </c>
    </row>
    <row r="19" spans="1:33" s="62" customFormat="1" x14ac:dyDescent="0.25">
      <c r="A19" s="50">
        <v>9</v>
      </c>
      <c r="B19" s="58" t="s">
        <v>69</v>
      </c>
      <c r="C19" s="59" t="s">
        <v>70</v>
      </c>
      <c r="D19" s="60" t="s">
        <v>71</v>
      </c>
      <c r="E19" s="59" t="s">
        <v>70</v>
      </c>
      <c r="F19" s="63">
        <f t="shared" si="8"/>
        <v>5.2729999999999997</v>
      </c>
      <c r="G19" s="51">
        <v>6.609</v>
      </c>
      <c r="H19" s="51">
        <v>6.7910000000000004</v>
      </c>
      <c r="I19" s="52">
        <v>5.6070000000000002</v>
      </c>
      <c r="J19" s="53">
        <f t="shared" si="9"/>
        <v>2.62</v>
      </c>
      <c r="K19" s="54">
        <v>2</v>
      </c>
      <c r="L19" s="51">
        <f t="shared" si="10"/>
        <v>7.0999999999999994E-2</v>
      </c>
      <c r="M19" s="54">
        <v>0</v>
      </c>
      <c r="N19" s="51">
        <f t="shared" si="11"/>
        <v>0</v>
      </c>
      <c r="O19" s="51">
        <v>1</v>
      </c>
      <c r="P19" s="51">
        <f t="shared" si="12"/>
        <v>0.08</v>
      </c>
      <c r="Q19" s="60">
        <f t="shared" si="13"/>
        <v>0.151</v>
      </c>
      <c r="R19" s="51">
        <f t="shared" si="14"/>
        <v>8.3000000000000004E-2</v>
      </c>
      <c r="S19" s="54">
        <v>0.06</v>
      </c>
      <c r="T19" s="54">
        <v>0.1</v>
      </c>
      <c r="U19" s="55">
        <f t="shared" si="15"/>
        <v>0.24300000000000002</v>
      </c>
      <c r="V19" s="56">
        <v>1.41</v>
      </c>
      <c r="W19" s="57">
        <v>1</v>
      </c>
      <c r="X19" s="61"/>
      <c r="Y19" s="61"/>
      <c r="Z19" s="61"/>
      <c r="AA19" s="61"/>
      <c r="AB19" s="61"/>
      <c r="AC19" s="61"/>
      <c r="AD19" s="61"/>
      <c r="AE19" s="61"/>
      <c r="AF19" s="61"/>
      <c r="AG19" s="61"/>
    </row>
    <row r="20" spans="1:33" s="62" customFormat="1" x14ac:dyDescent="0.25">
      <c r="A20" s="50">
        <v>10</v>
      </c>
      <c r="B20" s="149" t="s">
        <v>72</v>
      </c>
      <c r="C20" s="59" t="s">
        <v>73</v>
      </c>
      <c r="D20" s="60" t="s">
        <v>74</v>
      </c>
      <c r="E20" s="59" t="s">
        <v>75</v>
      </c>
      <c r="F20" s="63">
        <f t="shared" si="8"/>
        <v>5.17</v>
      </c>
      <c r="G20" s="51" t="s">
        <v>76</v>
      </c>
      <c r="H20" s="51" t="s">
        <v>77</v>
      </c>
      <c r="I20" s="147">
        <v>6.4180000000000001</v>
      </c>
      <c r="J20" s="53">
        <f t="shared" si="9"/>
        <v>2.9990000000000001</v>
      </c>
      <c r="K20" s="54">
        <v>1.6</v>
      </c>
      <c r="L20" s="51">
        <f t="shared" si="10"/>
        <v>5.7000000000000002E-2</v>
      </c>
      <c r="M20" s="54">
        <v>1.6</v>
      </c>
      <c r="N20" s="51">
        <f t="shared" si="11"/>
        <v>7.5999999999999998E-2</v>
      </c>
      <c r="O20" s="51">
        <v>1.1000000000000001</v>
      </c>
      <c r="P20" s="51">
        <f t="shared" si="12"/>
        <v>8.7999999999999995E-2</v>
      </c>
      <c r="Q20" s="65">
        <f t="shared" si="13"/>
        <v>0.221</v>
      </c>
      <c r="R20" s="51">
        <f t="shared" si="14"/>
        <v>0.121</v>
      </c>
      <c r="S20" s="54">
        <v>0.1</v>
      </c>
      <c r="T20" s="54">
        <v>0</v>
      </c>
      <c r="U20" s="55">
        <f t="shared" si="15"/>
        <v>0.221</v>
      </c>
      <c r="V20" s="56">
        <v>0.95</v>
      </c>
      <c r="W20" s="57">
        <v>1</v>
      </c>
    </row>
    <row r="21" spans="1:33" s="62" customFormat="1" x14ac:dyDescent="0.25">
      <c r="A21" s="50">
        <v>11</v>
      </c>
      <c r="B21" s="67" t="s">
        <v>78</v>
      </c>
      <c r="C21" s="59" t="s">
        <v>79</v>
      </c>
      <c r="D21" s="60" t="s">
        <v>80</v>
      </c>
      <c r="E21" s="59" t="s">
        <v>81</v>
      </c>
      <c r="F21" s="63">
        <f t="shared" si="8"/>
        <v>4.9619999999999997</v>
      </c>
      <c r="G21" s="51">
        <v>7.79</v>
      </c>
      <c r="H21" s="51">
        <v>7.39</v>
      </c>
      <c r="I21" s="52">
        <v>6.8310000000000004</v>
      </c>
      <c r="J21" s="53">
        <f t="shared" si="9"/>
        <v>3.1920000000000002</v>
      </c>
      <c r="K21" s="54">
        <v>0</v>
      </c>
      <c r="L21" s="51">
        <f t="shared" si="10"/>
        <v>0</v>
      </c>
      <c r="M21" s="54">
        <v>0</v>
      </c>
      <c r="N21" s="51">
        <f t="shared" si="11"/>
        <v>0</v>
      </c>
      <c r="O21" s="51">
        <v>0</v>
      </c>
      <c r="P21" s="51">
        <f t="shared" si="12"/>
        <v>0</v>
      </c>
      <c r="Q21" s="65">
        <f t="shared" si="13"/>
        <v>0</v>
      </c>
      <c r="R21" s="51">
        <f t="shared" si="14"/>
        <v>0</v>
      </c>
      <c r="S21" s="54">
        <v>0</v>
      </c>
      <c r="T21" s="54">
        <v>0</v>
      </c>
      <c r="U21" s="55">
        <f t="shared" si="15"/>
        <v>0</v>
      </c>
      <c r="V21" s="56">
        <v>0.97</v>
      </c>
      <c r="W21" s="57">
        <v>0.8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</row>
    <row r="22" spans="1:33" s="62" customFormat="1" x14ac:dyDescent="0.25">
      <c r="A22" s="50">
        <v>12</v>
      </c>
      <c r="B22" s="58" t="s">
        <v>82</v>
      </c>
      <c r="C22" s="59" t="s">
        <v>83</v>
      </c>
      <c r="D22" s="60" t="s">
        <v>84</v>
      </c>
      <c r="E22" s="59" t="s">
        <v>83</v>
      </c>
      <c r="F22" s="63">
        <f t="shared" si="8"/>
        <v>4.8410000000000002</v>
      </c>
      <c r="G22" s="51" t="s">
        <v>85</v>
      </c>
      <c r="H22" s="51" t="s">
        <v>40</v>
      </c>
      <c r="I22" s="52">
        <v>6.2050000000000001</v>
      </c>
      <c r="J22" s="53">
        <f t="shared" si="9"/>
        <v>2.9</v>
      </c>
      <c r="K22" s="54">
        <v>0</v>
      </c>
      <c r="L22" s="51">
        <f t="shared" si="10"/>
        <v>0</v>
      </c>
      <c r="M22" s="54">
        <v>4.2</v>
      </c>
      <c r="N22" s="51">
        <f t="shared" si="11"/>
        <v>0.2</v>
      </c>
      <c r="O22" s="51">
        <v>0.5</v>
      </c>
      <c r="P22" s="51">
        <f t="shared" si="12"/>
        <v>0.04</v>
      </c>
      <c r="Q22" s="65">
        <f t="shared" si="13"/>
        <v>0.24000000000000002</v>
      </c>
      <c r="R22" s="51">
        <f t="shared" si="14"/>
        <v>0.13100000000000001</v>
      </c>
      <c r="S22" s="54">
        <v>0.01</v>
      </c>
      <c r="T22" s="54">
        <v>0</v>
      </c>
      <c r="U22" s="55">
        <f t="shared" si="15"/>
        <v>0.14100000000000001</v>
      </c>
      <c r="V22" s="56">
        <v>1</v>
      </c>
      <c r="W22" s="57">
        <v>0.8</v>
      </c>
    </row>
    <row r="23" spans="1:33" s="66" customFormat="1" x14ac:dyDescent="0.25">
      <c r="A23" s="50">
        <v>13</v>
      </c>
      <c r="B23" s="58" t="s">
        <v>86</v>
      </c>
      <c r="C23" s="59" t="s">
        <v>87</v>
      </c>
      <c r="D23" s="60" t="s">
        <v>43</v>
      </c>
      <c r="E23" s="59" t="s">
        <v>42</v>
      </c>
      <c r="F23" s="63">
        <f t="shared" si="8"/>
        <v>4.7029999999999994</v>
      </c>
      <c r="G23" s="51" t="s">
        <v>88</v>
      </c>
      <c r="H23" s="51" t="s">
        <v>89</v>
      </c>
      <c r="I23" s="52">
        <v>6.47</v>
      </c>
      <c r="J23" s="53">
        <f t="shared" si="9"/>
        <v>3.024</v>
      </c>
      <c r="K23" s="54">
        <v>0</v>
      </c>
      <c r="L23" s="51">
        <f t="shared" si="10"/>
        <v>0</v>
      </c>
      <c r="M23" s="54">
        <v>1.3</v>
      </c>
      <c r="N23" s="51">
        <f t="shared" si="11"/>
        <v>6.2E-2</v>
      </c>
      <c r="O23" s="51">
        <v>1</v>
      </c>
      <c r="P23" s="51">
        <f t="shared" si="12"/>
        <v>0.08</v>
      </c>
      <c r="Q23" s="65">
        <f t="shared" si="13"/>
        <v>0.14200000000000002</v>
      </c>
      <c r="R23" s="51">
        <f t="shared" si="14"/>
        <v>7.8E-2</v>
      </c>
      <c r="S23" s="54">
        <v>4.1000000000000002E-2</v>
      </c>
      <c r="T23" s="54">
        <v>0</v>
      </c>
      <c r="U23" s="55">
        <f t="shared" si="15"/>
        <v>0.11899999999999999</v>
      </c>
      <c r="V23" s="56">
        <v>0.56000000000000005</v>
      </c>
      <c r="W23" s="57">
        <v>1</v>
      </c>
    </row>
    <row r="24" spans="1:33" s="62" customFormat="1" x14ac:dyDescent="0.25">
      <c r="A24" s="50">
        <v>14</v>
      </c>
      <c r="B24" s="58" t="s">
        <v>90</v>
      </c>
      <c r="C24" s="59" t="s">
        <v>91</v>
      </c>
      <c r="D24" s="60" t="s">
        <v>74</v>
      </c>
      <c r="E24" s="59" t="s">
        <v>75</v>
      </c>
      <c r="F24" s="63">
        <f t="shared" si="8"/>
        <v>4.6690000000000005</v>
      </c>
      <c r="G24" s="51" t="s">
        <v>92</v>
      </c>
      <c r="H24" s="51" t="s">
        <v>93</v>
      </c>
      <c r="I24" s="52">
        <v>6.0309999999999997</v>
      </c>
      <c r="J24" s="53">
        <f t="shared" si="9"/>
        <v>2.819</v>
      </c>
      <c r="K24" s="54">
        <v>0</v>
      </c>
      <c r="L24" s="51">
        <f t="shared" si="10"/>
        <v>0</v>
      </c>
      <c r="M24" s="54">
        <v>0</v>
      </c>
      <c r="N24" s="51">
        <f t="shared" si="11"/>
        <v>0</v>
      </c>
      <c r="O24" s="51">
        <v>0</v>
      </c>
      <c r="P24" s="51">
        <f t="shared" si="12"/>
        <v>0</v>
      </c>
      <c r="Q24" s="60">
        <f t="shared" si="13"/>
        <v>0</v>
      </c>
      <c r="R24" s="51">
        <f t="shared" si="14"/>
        <v>0</v>
      </c>
      <c r="S24" s="54">
        <v>0.04</v>
      </c>
      <c r="T24" s="54">
        <v>0.1</v>
      </c>
      <c r="U24" s="55">
        <f t="shared" si="15"/>
        <v>0.14000000000000001</v>
      </c>
      <c r="V24" s="56">
        <v>0.71</v>
      </c>
      <c r="W24" s="57">
        <v>1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1:33" s="66" customFormat="1" x14ac:dyDescent="0.25">
      <c r="A25" s="50">
        <v>15</v>
      </c>
      <c r="B25" s="58" t="s">
        <v>94</v>
      </c>
      <c r="C25" s="59" t="s">
        <v>95</v>
      </c>
      <c r="D25" s="60" t="s">
        <v>96</v>
      </c>
      <c r="E25" s="59" t="s">
        <v>97</v>
      </c>
      <c r="F25" s="63">
        <f t="shared" si="8"/>
        <v>4.4399999999999995</v>
      </c>
      <c r="G25" s="51" t="s">
        <v>98</v>
      </c>
      <c r="H25" s="51" t="s">
        <v>89</v>
      </c>
      <c r="I25" s="52">
        <v>6.5570000000000004</v>
      </c>
      <c r="J25" s="53">
        <f t="shared" si="9"/>
        <v>3.0640000000000001</v>
      </c>
      <c r="K25" s="54">
        <v>0</v>
      </c>
      <c r="L25" s="51">
        <f t="shared" si="10"/>
        <v>0</v>
      </c>
      <c r="M25" s="54">
        <v>0.5</v>
      </c>
      <c r="N25" s="51">
        <f t="shared" si="11"/>
        <v>2.4E-2</v>
      </c>
      <c r="O25" s="51">
        <v>0.75</v>
      </c>
      <c r="P25" s="51">
        <f t="shared" si="12"/>
        <v>0.06</v>
      </c>
      <c r="Q25" s="65">
        <f t="shared" si="13"/>
        <v>8.3999999999999991E-2</v>
      </c>
      <c r="R25" s="51">
        <f t="shared" si="14"/>
        <v>4.5999999999999999E-2</v>
      </c>
      <c r="S25" s="54">
        <v>0</v>
      </c>
      <c r="T25" s="54">
        <v>0.06</v>
      </c>
      <c r="U25" s="55">
        <f t="shared" si="15"/>
        <v>0.106</v>
      </c>
      <c r="V25" s="56">
        <v>0.47</v>
      </c>
      <c r="W25" s="57">
        <v>0.8</v>
      </c>
      <c r="X25" s="62"/>
      <c r="Y25" s="62"/>
      <c r="Z25" s="62"/>
      <c r="AA25" s="62"/>
      <c r="AB25" s="62"/>
      <c r="AC25" s="62"/>
      <c r="AD25" s="62"/>
      <c r="AE25" s="62"/>
      <c r="AF25" s="62"/>
      <c r="AG25" s="62"/>
    </row>
    <row r="26" spans="1:33" s="66" customFormat="1" x14ac:dyDescent="0.25">
      <c r="A26" s="50">
        <v>16</v>
      </c>
      <c r="B26" s="58" t="s">
        <v>99</v>
      </c>
      <c r="C26" s="59" t="s">
        <v>100</v>
      </c>
      <c r="D26" s="60" t="s">
        <v>101</v>
      </c>
      <c r="E26" s="59" t="s">
        <v>102</v>
      </c>
      <c r="F26" s="63">
        <f t="shared" si="8"/>
        <v>4.3199999999999994</v>
      </c>
      <c r="G26" s="51" t="s">
        <v>103</v>
      </c>
      <c r="H26" s="51" t="s">
        <v>104</v>
      </c>
      <c r="I26" s="52">
        <v>7.694</v>
      </c>
      <c r="J26" s="53">
        <f t="shared" si="9"/>
        <v>3.5960000000000001</v>
      </c>
      <c r="K26" s="54">
        <v>3.2</v>
      </c>
      <c r="L26" s="51">
        <f t="shared" si="10"/>
        <v>0.114</v>
      </c>
      <c r="M26" s="54">
        <v>1</v>
      </c>
      <c r="N26" s="51">
        <f t="shared" si="11"/>
        <v>4.8000000000000001E-2</v>
      </c>
      <c r="O26" s="51">
        <v>0.95</v>
      </c>
      <c r="P26" s="51">
        <f t="shared" si="12"/>
        <v>7.5999999999999998E-2</v>
      </c>
      <c r="Q26" s="60">
        <f t="shared" si="13"/>
        <v>0.23799999999999999</v>
      </c>
      <c r="R26" s="51">
        <f t="shared" si="14"/>
        <v>0.13</v>
      </c>
      <c r="S26" s="54">
        <v>6.4000000000000001E-2</v>
      </c>
      <c r="T26" s="54">
        <v>0.05</v>
      </c>
      <c r="U26" s="55">
        <f t="shared" si="15"/>
        <v>0.24399999999999999</v>
      </c>
      <c r="V26" s="56">
        <v>0.18</v>
      </c>
      <c r="W26" s="57">
        <v>0.3</v>
      </c>
      <c r="X26" s="62"/>
      <c r="Y26" s="62"/>
      <c r="Z26" s="62"/>
      <c r="AA26" s="62"/>
      <c r="AB26" s="62"/>
      <c r="AC26" s="62"/>
      <c r="AD26" s="62"/>
      <c r="AE26" s="62"/>
      <c r="AF26" s="62"/>
      <c r="AG26" s="62"/>
    </row>
    <row r="27" spans="1:33" s="66" customFormat="1" x14ac:dyDescent="0.25">
      <c r="A27" s="50">
        <v>17</v>
      </c>
      <c r="B27" s="67" t="s">
        <v>105</v>
      </c>
      <c r="C27" s="59" t="s">
        <v>106</v>
      </c>
      <c r="D27" s="60" t="s">
        <v>43</v>
      </c>
      <c r="E27" s="59" t="s">
        <v>42</v>
      </c>
      <c r="F27" s="63">
        <f t="shared" si="8"/>
        <v>4.3120000000000003</v>
      </c>
      <c r="G27" s="51" t="s">
        <v>107</v>
      </c>
      <c r="H27" s="51" t="s">
        <v>108</v>
      </c>
      <c r="I27" s="52">
        <v>6.5350000000000001</v>
      </c>
      <c r="J27" s="53">
        <f t="shared" si="9"/>
        <v>3.0539999999999998</v>
      </c>
      <c r="K27" s="54">
        <v>0</v>
      </c>
      <c r="L27" s="51">
        <f t="shared" si="10"/>
        <v>0</v>
      </c>
      <c r="M27" s="54">
        <v>0.5</v>
      </c>
      <c r="N27" s="51">
        <f t="shared" si="11"/>
        <v>2.4E-2</v>
      </c>
      <c r="O27" s="51">
        <v>0.5</v>
      </c>
      <c r="P27" s="51">
        <f t="shared" si="12"/>
        <v>0.04</v>
      </c>
      <c r="Q27" s="65">
        <f t="shared" si="13"/>
        <v>6.4000000000000001E-2</v>
      </c>
      <c r="R27" s="51">
        <f t="shared" si="14"/>
        <v>3.5000000000000003E-2</v>
      </c>
      <c r="S27" s="54">
        <v>9.8000000000000004E-2</v>
      </c>
      <c r="T27" s="54">
        <v>1.4999999999999999E-2</v>
      </c>
      <c r="U27" s="55">
        <f t="shared" si="15"/>
        <v>0.14800000000000002</v>
      </c>
      <c r="V27" s="56">
        <v>0.31</v>
      </c>
      <c r="W27" s="57">
        <v>0.8</v>
      </c>
    </row>
    <row r="28" spans="1:33" s="66" customFormat="1" x14ac:dyDescent="0.25">
      <c r="A28" s="50">
        <v>18</v>
      </c>
      <c r="B28" s="67" t="s">
        <v>109</v>
      </c>
      <c r="C28" s="59" t="s">
        <v>110</v>
      </c>
      <c r="D28" s="60">
        <v>148</v>
      </c>
      <c r="E28" s="59" t="s">
        <v>110</v>
      </c>
      <c r="F28" s="63">
        <f t="shared" si="8"/>
        <v>4.1353</v>
      </c>
      <c r="G28" s="51" t="s">
        <v>111</v>
      </c>
      <c r="H28" s="51" t="s">
        <v>47</v>
      </c>
      <c r="I28" s="52">
        <v>5.5730000000000004</v>
      </c>
      <c r="J28" s="53">
        <f t="shared" si="9"/>
        <v>2.6040000000000001</v>
      </c>
      <c r="K28" s="54">
        <v>1.6</v>
      </c>
      <c r="L28" s="51">
        <f t="shared" si="10"/>
        <v>5.7000000000000002E-2</v>
      </c>
      <c r="M28" s="54">
        <v>2.2999999999999998</v>
      </c>
      <c r="N28" s="51">
        <f t="shared" si="11"/>
        <v>0.11</v>
      </c>
      <c r="O28" s="51">
        <v>0</v>
      </c>
      <c r="P28" s="51">
        <f t="shared" si="12"/>
        <v>0</v>
      </c>
      <c r="Q28" s="65">
        <f t="shared" si="13"/>
        <v>0.16700000000000001</v>
      </c>
      <c r="R28" s="51">
        <f t="shared" si="14"/>
        <v>9.0999999999999998E-2</v>
      </c>
      <c r="S28" s="54">
        <v>0.1</v>
      </c>
      <c r="T28" s="54">
        <v>5.0299999999999997E-2</v>
      </c>
      <c r="U28" s="55">
        <f t="shared" si="15"/>
        <v>0.24130000000000001</v>
      </c>
      <c r="V28" s="56">
        <v>0.49</v>
      </c>
      <c r="W28" s="57">
        <v>0.8</v>
      </c>
      <c r="X28" s="62"/>
      <c r="Y28" s="62"/>
      <c r="Z28" s="62"/>
      <c r="AA28" s="62"/>
      <c r="AB28" s="62"/>
      <c r="AC28" s="62"/>
      <c r="AD28" s="62"/>
      <c r="AE28" s="62"/>
      <c r="AF28" s="62"/>
      <c r="AG28" s="62"/>
    </row>
    <row r="29" spans="1:33" s="66" customFormat="1" x14ac:dyDescent="0.25">
      <c r="A29" s="50">
        <v>19</v>
      </c>
      <c r="B29" s="58" t="s">
        <v>112</v>
      </c>
      <c r="C29" s="59" t="s">
        <v>113</v>
      </c>
      <c r="D29" s="60" t="s">
        <v>43</v>
      </c>
      <c r="E29" s="59" t="s">
        <v>42</v>
      </c>
      <c r="F29" s="63">
        <f t="shared" si="8"/>
        <v>3.8109999999999999</v>
      </c>
      <c r="G29" s="51" t="s">
        <v>114</v>
      </c>
      <c r="H29" s="51" t="s">
        <v>115</v>
      </c>
      <c r="I29" s="52">
        <v>4.8330000000000002</v>
      </c>
      <c r="J29" s="53">
        <f t="shared" si="9"/>
        <v>2.2589999999999999</v>
      </c>
      <c r="K29" s="54">
        <v>0</v>
      </c>
      <c r="L29" s="51">
        <f t="shared" si="10"/>
        <v>0</v>
      </c>
      <c r="M29" s="54">
        <v>0</v>
      </c>
      <c r="N29" s="51">
        <f t="shared" si="11"/>
        <v>0</v>
      </c>
      <c r="O29" s="51">
        <v>0.5</v>
      </c>
      <c r="P29" s="51">
        <f t="shared" si="12"/>
        <v>0.04</v>
      </c>
      <c r="Q29" s="65">
        <f t="shared" si="13"/>
        <v>0.04</v>
      </c>
      <c r="R29" s="51">
        <f t="shared" si="14"/>
        <v>2.1999999999999999E-2</v>
      </c>
      <c r="S29" s="54">
        <v>0</v>
      </c>
      <c r="T29" s="54">
        <v>0</v>
      </c>
      <c r="U29" s="55">
        <f t="shared" si="15"/>
        <v>2.1999999999999999E-2</v>
      </c>
      <c r="V29" s="56">
        <v>0.53</v>
      </c>
      <c r="W29" s="57">
        <v>1</v>
      </c>
      <c r="X29" s="62"/>
      <c r="Y29" s="62"/>
      <c r="Z29" s="62"/>
      <c r="AA29" s="62"/>
      <c r="AB29" s="62"/>
      <c r="AC29" s="62"/>
      <c r="AD29" s="62"/>
      <c r="AE29" s="62"/>
      <c r="AF29" s="62"/>
      <c r="AG29" s="62"/>
    </row>
    <row r="30" spans="1:33" s="66" customFormat="1" x14ac:dyDescent="0.25">
      <c r="A30" s="50">
        <v>20</v>
      </c>
      <c r="B30" s="67" t="s">
        <v>116</v>
      </c>
      <c r="C30" s="59" t="s">
        <v>117</v>
      </c>
      <c r="D30" s="60" t="s">
        <v>118</v>
      </c>
      <c r="E30" s="59" t="s">
        <v>110</v>
      </c>
      <c r="F30" s="63">
        <f t="shared" si="8"/>
        <v>3.492</v>
      </c>
      <c r="G30" s="51" t="s">
        <v>119</v>
      </c>
      <c r="H30" s="51" t="s">
        <v>120</v>
      </c>
      <c r="I30" s="52">
        <v>5.8550000000000004</v>
      </c>
      <c r="J30" s="53">
        <f t="shared" si="9"/>
        <v>2.7360000000000002</v>
      </c>
      <c r="K30" s="54">
        <v>0</v>
      </c>
      <c r="L30" s="51">
        <f t="shared" si="10"/>
        <v>0</v>
      </c>
      <c r="M30" s="54">
        <v>0.5</v>
      </c>
      <c r="N30" s="51">
        <f t="shared" si="11"/>
        <v>2.4E-2</v>
      </c>
      <c r="O30" s="51">
        <v>0.75</v>
      </c>
      <c r="P30" s="51">
        <f t="shared" si="12"/>
        <v>0.06</v>
      </c>
      <c r="Q30" s="64">
        <f t="shared" si="13"/>
        <v>8.3999999999999991E-2</v>
      </c>
      <c r="R30" s="51">
        <f t="shared" si="14"/>
        <v>4.5999999999999999E-2</v>
      </c>
      <c r="S30" s="54">
        <v>0.1</v>
      </c>
      <c r="T30" s="54">
        <v>0.1</v>
      </c>
      <c r="U30" s="55">
        <f t="shared" si="15"/>
        <v>0.24600000000000002</v>
      </c>
      <c r="V30" s="56">
        <v>0.51</v>
      </c>
      <c r="W30" s="57">
        <v>0</v>
      </c>
      <c r="X30" s="62"/>
      <c r="Y30" s="62"/>
      <c r="Z30" s="62"/>
      <c r="AA30" s="62"/>
      <c r="AB30" s="62"/>
      <c r="AC30" s="62"/>
      <c r="AD30" s="62"/>
      <c r="AE30" s="62"/>
      <c r="AF30" s="62"/>
      <c r="AG30" s="62"/>
    </row>
    <row r="31" spans="1:33" s="66" customFormat="1" x14ac:dyDescent="0.25">
      <c r="A31" s="50">
        <v>21</v>
      </c>
      <c r="B31" s="58" t="s">
        <v>121</v>
      </c>
      <c r="C31" s="59" t="s">
        <v>122</v>
      </c>
      <c r="D31" s="60" t="s">
        <v>123</v>
      </c>
      <c r="E31" s="59" t="s">
        <v>124</v>
      </c>
      <c r="F31" s="63">
        <f t="shared" si="8"/>
        <v>3.4209999999999998</v>
      </c>
      <c r="G31" s="51" t="s">
        <v>125</v>
      </c>
      <c r="H31" s="51" t="s">
        <v>40</v>
      </c>
      <c r="I31" s="52">
        <v>5.4909999999999997</v>
      </c>
      <c r="J31" s="53">
        <f t="shared" si="9"/>
        <v>2.5659999999999998</v>
      </c>
      <c r="K31" s="54">
        <v>0</v>
      </c>
      <c r="L31" s="51">
        <f t="shared" si="10"/>
        <v>0</v>
      </c>
      <c r="M31" s="54">
        <v>0.5</v>
      </c>
      <c r="N31" s="51">
        <f t="shared" si="11"/>
        <v>2.4E-2</v>
      </c>
      <c r="O31" s="51">
        <v>0.5</v>
      </c>
      <c r="P31" s="51">
        <f t="shared" si="12"/>
        <v>0.04</v>
      </c>
      <c r="Q31" s="65">
        <f t="shared" si="13"/>
        <v>6.4000000000000001E-2</v>
      </c>
      <c r="R31" s="51">
        <f t="shared" si="14"/>
        <v>3.5000000000000003E-2</v>
      </c>
      <c r="S31" s="54">
        <v>0.1</v>
      </c>
      <c r="T31" s="54">
        <v>0</v>
      </c>
      <c r="U31" s="55">
        <f t="shared" si="15"/>
        <v>0.13500000000000001</v>
      </c>
      <c r="V31" s="56">
        <v>0.22</v>
      </c>
      <c r="W31" s="57">
        <v>0.5</v>
      </c>
    </row>
    <row r="32" spans="1:33" s="62" customFormat="1" x14ac:dyDescent="0.25">
      <c r="A32" s="50">
        <v>22</v>
      </c>
      <c r="B32" s="58" t="s">
        <v>126</v>
      </c>
      <c r="C32" s="59" t="s">
        <v>127</v>
      </c>
      <c r="D32" s="60" t="s">
        <v>43</v>
      </c>
      <c r="E32" s="59" t="s">
        <v>42</v>
      </c>
      <c r="F32" s="63">
        <f t="shared" si="8"/>
        <v>3.3629999999999995</v>
      </c>
      <c r="G32" s="51" t="s">
        <v>128</v>
      </c>
      <c r="H32" s="51" t="s">
        <v>129</v>
      </c>
      <c r="I32" s="52">
        <v>4.6879999999999997</v>
      </c>
      <c r="J32" s="53">
        <f t="shared" si="9"/>
        <v>2.1909999999999998</v>
      </c>
      <c r="K32" s="54">
        <v>0</v>
      </c>
      <c r="L32" s="51">
        <f t="shared" si="10"/>
        <v>0</v>
      </c>
      <c r="M32" s="54">
        <v>0</v>
      </c>
      <c r="N32" s="51">
        <f t="shared" si="11"/>
        <v>0</v>
      </c>
      <c r="O32" s="51">
        <v>0.5</v>
      </c>
      <c r="P32" s="51">
        <f t="shared" si="12"/>
        <v>0.04</v>
      </c>
      <c r="Q32" s="65">
        <f t="shared" si="13"/>
        <v>0.04</v>
      </c>
      <c r="R32" s="51">
        <f t="shared" si="14"/>
        <v>2.1999999999999999E-2</v>
      </c>
      <c r="S32" s="54">
        <v>0.05</v>
      </c>
      <c r="T32" s="54">
        <v>0.06</v>
      </c>
      <c r="U32" s="55">
        <f t="shared" si="15"/>
        <v>0.13200000000000001</v>
      </c>
      <c r="V32" s="56">
        <v>0.24</v>
      </c>
      <c r="W32" s="57">
        <v>0.8</v>
      </c>
    </row>
    <row r="33" spans="1:33" s="62" customFormat="1" x14ac:dyDescent="0.25">
      <c r="A33" s="50">
        <v>23</v>
      </c>
      <c r="B33" s="67" t="s">
        <v>130</v>
      </c>
      <c r="C33" s="59" t="s">
        <v>131</v>
      </c>
      <c r="D33" s="60" t="s">
        <v>132</v>
      </c>
      <c r="E33" s="59" t="s">
        <v>133</v>
      </c>
      <c r="F33" s="63">
        <f t="shared" si="8"/>
        <v>2.722</v>
      </c>
      <c r="G33" s="51" t="s">
        <v>134</v>
      </c>
      <c r="H33" s="51" t="s">
        <v>47</v>
      </c>
      <c r="I33" s="52">
        <v>4.6349999999999998</v>
      </c>
      <c r="J33" s="53">
        <f t="shared" si="9"/>
        <v>2.1659999999999999</v>
      </c>
      <c r="K33" s="54">
        <v>0</v>
      </c>
      <c r="L33" s="51">
        <f t="shared" si="10"/>
        <v>0</v>
      </c>
      <c r="M33" s="54">
        <v>0.6</v>
      </c>
      <c r="N33" s="51">
        <f t="shared" si="11"/>
        <v>2.9000000000000001E-2</v>
      </c>
      <c r="O33" s="51">
        <v>0</v>
      </c>
      <c r="P33" s="51">
        <f t="shared" si="12"/>
        <v>0</v>
      </c>
      <c r="Q33" s="60">
        <f t="shared" si="13"/>
        <v>2.9000000000000001E-2</v>
      </c>
      <c r="R33" s="51">
        <f t="shared" si="14"/>
        <v>1.6E-2</v>
      </c>
      <c r="S33" s="54">
        <v>0.1</v>
      </c>
      <c r="T33" s="54">
        <v>0</v>
      </c>
      <c r="U33" s="55">
        <f t="shared" si="15"/>
        <v>0.11600000000000001</v>
      </c>
      <c r="V33" s="56">
        <v>0.44</v>
      </c>
      <c r="W33" s="57">
        <v>0</v>
      </c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1:33" s="66" customFormat="1" x14ac:dyDescent="0.25">
      <c r="A34" s="50">
        <v>24</v>
      </c>
      <c r="B34" s="58" t="s">
        <v>135</v>
      </c>
      <c r="C34" s="59" t="s">
        <v>51</v>
      </c>
      <c r="D34" s="60" t="s">
        <v>50</v>
      </c>
      <c r="E34" s="59" t="s">
        <v>51</v>
      </c>
      <c r="F34" s="63">
        <f t="shared" si="8"/>
        <v>2.34</v>
      </c>
      <c r="G34" s="51" t="s">
        <v>136</v>
      </c>
      <c r="H34" s="51" t="s">
        <v>136</v>
      </c>
      <c r="I34" s="52">
        <v>0</v>
      </c>
      <c r="J34" s="53">
        <f t="shared" si="9"/>
        <v>0</v>
      </c>
      <c r="K34" s="54">
        <v>0</v>
      </c>
      <c r="L34" s="51">
        <f t="shared" si="10"/>
        <v>0</v>
      </c>
      <c r="M34" s="54">
        <v>1</v>
      </c>
      <c r="N34" s="51">
        <f t="shared" si="11"/>
        <v>4.8000000000000001E-2</v>
      </c>
      <c r="O34" s="51">
        <v>0.5</v>
      </c>
      <c r="P34" s="51">
        <f t="shared" si="12"/>
        <v>0.04</v>
      </c>
      <c r="Q34" s="65">
        <f>L34+N34+O34</f>
        <v>0.54800000000000004</v>
      </c>
      <c r="R34" s="51">
        <f t="shared" si="14"/>
        <v>0.3</v>
      </c>
      <c r="S34" s="54">
        <v>0</v>
      </c>
      <c r="T34" s="54">
        <v>0.05</v>
      </c>
      <c r="U34" s="55">
        <f t="shared" si="15"/>
        <v>0.35</v>
      </c>
      <c r="V34" s="56">
        <v>0.99</v>
      </c>
      <c r="W34" s="57">
        <v>1</v>
      </c>
    </row>
    <row r="35" spans="1:33" s="62" customFormat="1" x14ac:dyDescent="0.25">
      <c r="A35" s="50">
        <v>25</v>
      </c>
      <c r="B35" s="149" t="s">
        <v>137</v>
      </c>
      <c r="C35" s="59" t="s">
        <v>138</v>
      </c>
      <c r="D35" s="60" t="s">
        <v>139</v>
      </c>
      <c r="E35" s="59" t="s">
        <v>138</v>
      </c>
      <c r="F35" s="63">
        <f t="shared" si="8"/>
        <v>1.357</v>
      </c>
      <c r="G35" s="51" t="s">
        <v>136</v>
      </c>
      <c r="H35" s="51" t="s">
        <v>136</v>
      </c>
      <c r="I35" s="52">
        <v>0</v>
      </c>
      <c r="J35" s="53">
        <f t="shared" si="9"/>
        <v>0</v>
      </c>
      <c r="K35" s="141">
        <v>8.4</v>
      </c>
      <c r="L35" s="51">
        <f t="shared" si="10"/>
        <v>0.3</v>
      </c>
      <c r="M35" s="141">
        <v>2.4</v>
      </c>
      <c r="N35" s="141">
        <f t="shared" si="11"/>
        <v>0.114</v>
      </c>
      <c r="O35" s="141">
        <v>0</v>
      </c>
      <c r="P35" s="51">
        <f t="shared" si="12"/>
        <v>0</v>
      </c>
      <c r="Q35" s="151">
        <f>L35+N35+P35</f>
        <v>0.41399999999999998</v>
      </c>
      <c r="R35" s="51">
        <f t="shared" si="14"/>
        <v>0.22700000000000001</v>
      </c>
      <c r="S35" s="51">
        <v>0.1</v>
      </c>
      <c r="T35" s="51">
        <v>0</v>
      </c>
      <c r="U35" s="55">
        <f t="shared" si="15"/>
        <v>0.32700000000000001</v>
      </c>
      <c r="V35" s="56">
        <v>0.73</v>
      </c>
      <c r="W35" s="57">
        <v>0.3</v>
      </c>
    </row>
    <row r="36" spans="1:33" s="62" customFormat="1" x14ac:dyDescent="0.25">
      <c r="A36" s="50">
        <v>26</v>
      </c>
      <c r="B36" s="67" t="s">
        <v>140</v>
      </c>
      <c r="C36" s="59" t="s">
        <v>141</v>
      </c>
      <c r="D36" s="60" t="s">
        <v>139</v>
      </c>
      <c r="E36" s="59" t="s">
        <v>138</v>
      </c>
      <c r="F36" s="63">
        <f t="shared" si="8"/>
        <v>0.79100000000000004</v>
      </c>
      <c r="G36" s="51" t="s">
        <v>142</v>
      </c>
      <c r="H36" s="51" t="s">
        <v>143</v>
      </c>
      <c r="I36" s="52">
        <v>0.54700000000000004</v>
      </c>
      <c r="J36" s="53">
        <f t="shared" si="9"/>
        <v>0.25600000000000001</v>
      </c>
      <c r="K36" s="54">
        <v>1.2</v>
      </c>
      <c r="L36" s="51">
        <f t="shared" si="10"/>
        <v>4.2999999999999997E-2</v>
      </c>
      <c r="M36" s="54">
        <v>4.2</v>
      </c>
      <c r="N36" s="51">
        <f t="shared" si="11"/>
        <v>0.2</v>
      </c>
      <c r="O36" s="51">
        <v>0.5</v>
      </c>
      <c r="P36" s="51">
        <f t="shared" si="12"/>
        <v>0.04</v>
      </c>
      <c r="Q36" s="60">
        <f>L36+N36+P36</f>
        <v>0.28299999999999997</v>
      </c>
      <c r="R36" s="51">
        <f t="shared" si="14"/>
        <v>0.155</v>
      </c>
      <c r="S36" s="54">
        <v>0.1</v>
      </c>
      <c r="T36" s="54">
        <v>0.03</v>
      </c>
      <c r="U36" s="55">
        <f t="shared" si="15"/>
        <v>0.28500000000000003</v>
      </c>
      <c r="V36" s="56">
        <v>0.25</v>
      </c>
      <c r="W36" s="57">
        <v>0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1:33" s="66" customFormat="1" ht="15.75" thickBot="1" x14ac:dyDescent="0.3">
      <c r="B37" s="68"/>
      <c r="C37" s="69"/>
      <c r="D37" s="70"/>
      <c r="E37" s="69"/>
      <c r="F37" s="71"/>
      <c r="G37" s="72"/>
      <c r="H37" s="72"/>
      <c r="I37" s="73"/>
      <c r="J37" s="74"/>
      <c r="K37" s="72"/>
      <c r="L37" s="72"/>
      <c r="M37" s="72"/>
      <c r="N37" s="72"/>
      <c r="O37" s="72"/>
      <c r="P37" s="72"/>
      <c r="Q37" s="75"/>
      <c r="R37" s="72"/>
      <c r="S37" s="72"/>
      <c r="T37" s="72"/>
      <c r="U37" s="76"/>
      <c r="V37" s="74"/>
      <c r="W37" s="77"/>
    </row>
    <row r="38" spans="1:33" ht="15.75" customHeight="1" thickBot="1" x14ac:dyDescent="0.3">
      <c r="A38" s="78"/>
      <c r="B38" s="78"/>
      <c r="C38" s="78"/>
      <c r="D38" s="79"/>
      <c r="E38" s="80"/>
      <c r="F38" s="81"/>
      <c r="G38" s="82"/>
      <c r="H38" s="79"/>
      <c r="I38" s="79"/>
      <c r="J38" s="80"/>
      <c r="K38" s="81"/>
      <c r="L38" s="82"/>
      <c r="M38" s="82"/>
      <c r="N38" s="83"/>
      <c r="O38" s="81"/>
      <c r="P38" s="84"/>
      <c r="Q38" s="84"/>
      <c r="R38" s="84"/>
      <c r="S38" s="84"/>
      <c r="T38" s="84"/>
      <c r="U38" s="84"/>
      <c r="V38" s="85"/>
      <c r="W38" s="84"/>
    </row>
    <row r="39" spans="1:33" x14ac:dyDescent="0.25">
      <c r="B39" s="1" t="s">
        <v>144</v>
      </c>
      <c r="C39" s="1"/>
      <c r="D39" s="8"/>
      <c r="E39" s="1"/>
      <c r="G39" s="154" t="s">
        <v>12</v>
      </c>
      <c r="H39" s="154"/>
      <c r="I39" s="154"/>
      <c r="K39" s="155" t="s">
        <v>13</v>
      </c>
      <c r="L39" s="155"/>
      <c r="M39" s="155" t="s">
        <v>145</v>
      </c>
      <c r="N39" s="155"/>
      <c r="O39" s="155" t="s">
        <v>15</v>
      </c>
      <c r="P39" s="155"/>
      <c r="Q39" s="144"/>
      <c r="R39" s="146" t="s">
        <v>24</v>
      </c>
      <c r="S39" s="145" t="s">
        <v>146</v>
      </c>
      <c r="T39" s="145" t="s">
        <v>147</v>
      </c>
      <c r="U39" s="86" t="s">
        <v>8</v>
      </c>
      <c r="V39" s="87" t="s">
        <v>9</v>
      </c>
      <c r="W39" s="77"/>
    </row>
    <row r="40" spans="1:33" x14ac:dyDescent="0.25">
      <c r="B40" s="88" t="s">
        <v>26</v>
      </c>
      <c r="C40" s="88" t="s">
        <v>9</v>
      </c>
      <c r="D40" s="86" t="s">
        <v>27</v>
      </c>
      <c r="E40" s="88" t="s">
        <v>28</v>
      </c>
      <c r="F40" s="89" t="s">
        <v>148</v>
      </c>
      <c r="G40" s="145" t="s">
        <v>29</v>
      </c>
      <c r="H40" s="145" t="s">
        <v>30</v>
      </c>
      <c r="I40" s="90" t="s">
        <v>31</v>
      </c>
      <c r="J40" s="87" t="s">
        <v>24</v>
      </c>
      <c r="K40" s="146" t="s">
        <v>32</v>
      </c>
      <c r="L40" s="146" t="s">
        <v>24</v>
      </c>
      <c r="M40" s="146" t="s">
        <v>32</v>
      </c>
      <c r="N40" s="146" t="s">
        <v>24</v>
      </c>
      <c r="O40" s="146" t="s">
        <v>32</v>
      </c>
      <c r="P40" s="146" t="s">
        <v>24</v>
      </c>
      <c r="Q40" s="86" t="s">
        <v>33</v>
      </c>
      <c r="R40" s="146">
        <v>0.3</v>
      </c>
      <c r="S40" s="145" t="s">
        <v>34</v>
      </c>
      <c r="T40" s="145" t="s">
        <v>34</v>
      </c>
      <c r="U40" s="86" t="s">
        <v>34</v>
      </c>
      <c r="V40" s="89" t="s">
        <v>34</v>
      </c>
      <c r="W40" s="91"/>
    </row>
    <row r="41" spans="1:33" s="22" customFormat="1" ht="15.75" customHeight="1" x14ac:dyDescent="0.25">
      <c r="A41" s="92">
        <v>1</v>
      </c>
      <c r="B41" s="135" t="s">
        <v>149</v>
      </c>
      <c r="C41" s="59" t="s">
        <v>150</v>
      </c>
      <c r="D41" s="60" t="s">
        <v>151</v>
      </c>
      <c r="E41" s="59" t="s">
        <v>152</v>
      </c>
      <c r="F41" s="136">
        <f t="shared" ref="F41" si="16">J41+U41+V41+W41</f>
        <v>6.3367000000000004</v>
      </c>
      <c r="G41" s="64" t="s">
        <v>153</v>
      </c>
      <c r="H41" s="64" t="s">
        <v>154</v>
      </c>
      <c r="I41" s="93">
        <v>7.577</v>
      </c>
      <c r="J41" s="94">
        <f t="shared" ref="J41" si="17">ROUND((I41*$J$10)/MAX($I$41:$I$53),3)</f>
        <v>3.7240000000000002</v>
      </c>
      <c r="K41" s="54">
        <v>4.8</v>
      </c>
      <c r="L41" s="64">
        <f t="shared" ref="L41" si="18">ROUND((K41*$L$10)/MAX($K$41:$K$53),3)</f>
        <v>0.3</v>
      </c>
      <c r="M41" s="54">
        <v>2.6</v>
      </c>
      <c r="N41" s="64">
        <f t="shared" ref="N41" si="19">ROUND((M41*$N$10)/MAX($M$41:$M$53),3)</f>
        <v>0.104</v>
      </c>
      <c r="O41" s="51">
        <v>1.25</v>
      </c>
      <c r="P41" s="64">
        <f t="shared" ref="P41" si="20">ROUND((O41*$P$10)/MAX($O$41:$O$53),3)</f>
        <v>6.7000000000000004E-2</v>
      </c>
      <c r="Q41" s="60">
        <f t="shared" ref="Q41" si="21">L41+N41+P41</f>
        <v>0.47099999999999997</v>
      </c>
      <c r="R41" s="64">
        <f t="shared" ref="R41" si="22">ROUND((Q41*$R$10)/MAX($Q$41:$Q$53),3)</f>
        <v>0.3</v>
      </c>
      <c r="S41" s="54">
        <v>0.1</v>
      </c>
      <c r="T41" s="54">
        <v>2.7000000000000001E-3</v>
      </c>
      <c r="U41" s="55">
        <f t="shared" ref="U41" si="23">IF(SUM(R41,S41,T41)&gt;0.5,0.5,SUM(R41,S41,T41))</f>
        <v>0.4027</v>
      </c>
      <c r="V41" s="95">
        <v>1.41</v>
      </c>
      <c r="W41" s="57">
        <v>0.8</v>
      </c>
    </row>
    <row r="42" spans="1:33" s="22" customFormat="1" x14ac:dyDescent="0.25">
      <c r="A42" s="92">
        <v>2</v>
      </c>
      <c r="B42" s="135" t="s">
        <v>155</v>
      </c>
      <c r="C42" s="59" t="s">
        <v>156</v>
      </c>
      <c r="D42" s="60" t="s">
        <v>157</v>
      </c>
      <c r="E42" s="59" t="s">
        <v>158</v>
      </c>
      <c r="F42" s="136">
        <f t="shared" ref="F42:F53" si="24">J42+U42+V42+W42</f>
        <v>6.0609999999999999</v>
      </c>
      <c r="G42" s="64">
        <v>8.5</v>
      </c>
      <c r="H42" s="64">
        <v>7.51</v>
      </c>
      <c r="I42" s="93">
        <v>8.33</v>
      </c>
      <c r="J42" s="94">
        <f t="shared" ref="J42:J53" si="25">ROUND((I42*$J$10)/MAX($I$41:$I$53),3)</f>
        <v>4.0940000000000003</v>
      </c>
      <c r="K42" s="54">
        <v>0.8</v>
      </c>
      <c r="L42" s="64">
        <f t="shared" ref="L42:L53" si="26">ROUND((K42*$L$10)/MAX($K$41:$K$53),3)</f>
        <v>0.05</v>
      </c>
      <c r="M42" s="54">
        <v>5</v>
      </c>
      <c r="N42" s="64">
        <f t="shared" ref="N42:N53" si="27">ROUND((M42*$N$10)/MAX($M$41:$M$53),3)</f>
        <v>0.2</v>
      </c>
      <c r="O42" s="51">
        <v>3.75</v>
      </c>
      <c r="P42" s="64">
        <f t="shared" ref="P42:P53" si="28">ROUND((O42*$P$10)/MAX($O$41:$O$53),3)</f>
        <v>0.2</v>
      </c>
      <c r="Q42" s="65">
        <f t="shared" ref="Q42:Q53" si="29">L42+N42+P42</f>
        <v>0.45</v>
      </c>
      <c r="R42" s="64">
        <f t="shared" ref="R42:R53" si="30">ROUND((Q42*$R$10)/MAX($Q$41:$Q$53),3)</f>
        <v>0.28699999999999998</v>
      </c>
      <c r="S42" s="54">
        <v>0.1</v>
      </c>
      <c r="T42" s="54">
        <v>0</v>
      </c>
      <c r="U42" s="55">
        <f t="shared" ref="U42:U53" si="31">IF(SUM(R42,S42,T42)&gt;0.5,0.5,SUM(R42,S42,T42))</f>
        <v>0.38700000000000001</v>
      </c>
      <c r="V42" s="95">
        <v>0.57999999999999996</v>
      </c>
      <c r="W42" s="57">
        <v>1</v>
      </c>
    </row>
    <row r="43" spans="1:33" s="22" customFormat="1" x14ac:dyDescent="0.25">
      <c r="A43" s="92">
        <v>3</v>
      </c>
      <c r="B43" s="58" t="s">
        <v>159</v>
      </c>
      <c r="C43" s="59" t="s">
        <v>160</v>
      </c>
      <c r="D43" s="60" t="s">
        <v>161</v>
      </c>
      <c r="E43" s="59" t="s">
        <v>162</v>
      </c>
      <c r="F43" s="63">
        <f t="shared" si="24"/>
        <v>5.907</v>
      </c>
      <c r="G43" s="64" t="s">
        <v>163</v>
      </c>
      <c r="H43" s="64" t="s">
        <v>164</v>
      </c>
      <c r="I43" s="93">
        <v>9.1560000000000006</v>
      </c>
      <c r="J43" s="94">
        <f t="shared" si="25"/>
        <v>4.5</v>
      </c>
      <c r="K43" s="54">
        <v>0</v>
      </c>
      <c r="L43" s="64">
        <f t="shared" si="26"/>
        <v>0</v>
      </c>
      <c r="M43" s="54">
        <v>0</v>
      </c>
      <c r="N43" s="64">
        <f t="shared" si="27"/>
        <v>0</v>
      </c>
      <c r="O43" s="51">
        <v>0.5</v>
      </c>
      <c r="P43" s="64">
        <f t="shared" si="28"/>
        <v>2.7E-2</v>
      </c>
      <c r="Q43" s="65">
        <f t="shared" si="29"/>
        <v>2.7E-2</v>
      </c>
      <c r="R43" s="64">
        <f t="shared" si="30"/>
        <v>1.7000000000000001E-2</v>
      </c>
      <c r="S43" s="54">
        <v>0</v>
      </c>
      <c r="T43" s="54">
        <v>0</v>
      </c>
      <c r="U43" s="55">
        <f t="shared" si="31"/>
        <v>1.7000000000000001E-2</v>
      </c>
      <c r="V43" s="95">
        <v>1.0900000000000001</v>
      </c>
      <c r="W43" s="57">
        <v>0.3</v>
      </c>
    </row>
    <row r="44" spans="1:33" s="22" customFormat="1" x14ac:dyDescent="0.25">
      <c r="A44" s="92">
        <v>4</v>
      </c>
      <c r="B44" s="67" t="s">
        <v>165</v>
      </c>
      <c r="C44" s="59" t="s">
        <v>166</v>
      </c>
      <c r="D44" s="60" t="s">
        <v>167</v>
      </c>
      <c r="E44" s="59" t="s">
        <v>168</v>
      </c>
      <c r="F44" s="63">
        <f t="shared" si="24"/>
        <v>5.8920000000000003</v>
      </c>
      <c r="G44" s="64" t="s">
        <v>169</v>
      </c>
      <c r="H44" s="64" t="s">
        <v>170</v>
      </c>
      <c r="I44" s="93">
        <v>8.6479999999999997</v>
      </c>
      <c r="J44" s="94">
        <f t="shared" si="25"/>
        <v>4.25</v>
      </c>
      <c r="K44" s="54">
        <v>1.6</v>
      </c>
      <c r="L44" s="64">
        <f t="shared" si="26"/>
        <v>0.1</v>
      </c>
      <c r="M44" s="54">
        <v>1.5</v>
      </c>
      <c r="N44" s="64">
        <f t="shared" si="27"/>
        <v>0.06</v>
      </c>
      <c r="O44" s="51">
        <v>1.25</v>
      </c>
      <c r="P44" s="64">
        <f t="shared" si="28"/>
        <v>6.7000000000000004E-2</v>
      </c>
      <c r="Q44" s="65">
        <f t="shared" si="29"/>
        <v>0.22700000000000001</v>
      </c>
      <c r="R44" s="64">
        <f t="shared" si="30"/>
        <v>0.14499999999999999</v>
      </c>
      <c r="S44" s="54">
        <v>9.7000000000000003E-2</v>
      </c>
      <c r="T44" s="54">
        <v>0.04</v>
      </c>
      <c r="U44" s="55">
        <f t="shared" si="31"/>
        <v>0.28199999999999997</v>
      </c>
      <c r="V44" s="95">
        <v>0.56000000000000005</v>
      </c>
      <c r="W44" s="57">
        <v>0.8</v>
      </c>
    </row>
    <row r="45" spans="1:33" s="22" customFormat="1" x14ac:dyDescent="0.25">
      <c r="A45" s="92">
        <v>5</v>
      </c>
      <c r="B45" s="67" t="s">
        <v>171</v>
      </c>
      <c r="C45" s="59" t="s">
        <v>172</v>
      </c>
      <c r="D45" s="60">
        <v>253</v>
      </c>
      <c r="E45" s="59" t="s">
        <v>173</v>
      </c>
      <c r="F45" s="63">
        <f t="shared" si="24"/>
        <v>5.7810000000000006</v>
      </c>
      <c r="G45" s="64" t="s">
        <v>174</v>
      </c>
      <c r="H45" s="64" t="s">
        <v>175</v>
      </c>
      <c r="I45" s="93">
        <v>7.6529999999999996</v>
      </c>
      <c r="J45" s="94">
        <f t="shared" si="25"/>
        <v>3.7610000000000001</v>
      </c>
      <c r="K45" s="54">
        <v>0</v>
      </c>
      <c r="L45" s="64">
        <f t="shared" si="26"/>
        <v>0</v>
      </c>
      <c r="M45" s="54">
        <v>0</v>
      </c>
      <c r="N45" s="64">
        <f t="shared" si="27"/>
        <v>0</v>
      </c>
      <c r="O45" s="51">
        <v>0</v>
      </c>
      <c r="P45" s="64">
        <f t="shared" si="28"/>
        <v>0</v>
      </c>
      <c r="Q45" s="65">
        <f t="shared" si="29"/>
        <v>0</v>
      </c>
      <c r="R45" s="64">
        <f t="shared" si="30"/>
        <v>0</v>
      </c>
      <c r="S45" s="54">
        <v>0.1</v>
      </c>
      <c r="T45" s="54">
        <v>0</v>
      </c>
      <c r="U45" s="55">
        <f t="shared" si="31"/>
        <v>0.1</v>
      </c>
      <c r="V45" s="95">
        <v>1.42</v>
      </c>
      <c r="W45" s="57">
        <v>0.5</v>
      </c>
    </row>
    <row r="46" spans="1:33" s="96" customFormat="1" x14ac:dyDescent="0.25">
      <c r="A46" s="92">
        <v>6</v>
      </c>
      <c r="B46" s="58" t="s">
        <v>176</v>
      </c>
      <c r="C46" s="59" t="s">
        <v>177</v>
      </c>
      <c r="D46" s="60" t="s">
        <v>178</v>
      </c>
      <c r="E46" s="59" t="s">
        <v>179</v>
      </c>
      <c r="F46" s="63">
        <f t="shared" si="24"/>
        <v>5.6499999999999995</v>
      </c>
      <c r="G46" s="64" t="s">
        <v>180</v>
      </c>
      <c r="H46" s="64" t="s">
        <v>181</v>
      </c>
      <c r="I46" s="93">
        <v>6.218</v>
      </c>
      <c r="J46" s="94">
        <f t="shared" si="25"/>
        <v>3.056</v>
      </c>
      <c r="K46" s="54">
        <v>0.4</v>
      </c>
      <c r="L46" s="64">
        <f t="shared" si="26"/>
        <v>2.5000000000000001E-2</v>
      </c>
      <c r="M46" s="54">
        <v>0.5</v>
      </c>
      <c r="N46" s="64">
        <f t="shared" si="27"/>
        <v>0.02</v>
      </c>
      <c r="O46" s="51">
        <v>1.25</v>
      </c>
      <c r="P46" s="64">
        <f t="shared" si="28"/>
        <v>6.7000000000000004E-2</v>
      </c>
      <c r="Q46" s="65">
        <f t="shared" si="29"/>
        <v>0.112</v>
      </c>
      <c r="R46" s="64">
        <f t="shared" si="30"/>
        <v>7.0999999999999994E-2</v>
      </c>
      <c r="S46" s="54">
        <v>9.2999999999999999E-2</v>
      </c>
      <c r="T46" s="54">
        <v>0.03</v>
      </c>
      <c r="U46" s="55">
        <f t="shared" si="31"/>
        <v>0.19399999999999998</v>
      </c>
      <c r="V46" s="95">
        <v>1.6</v>
      </c>
      <c r="W46" s="57">
        <v>0.8</v>
      </c>
      <c r="X46" s="92"/>
      <c r="Y46" s="92"/>
      <c r="Z46" s="22"/>
      <c r="AA46" s="92"/>
      <c r="AB46" s="22"/>
      <c r="AC46" s="92"/>
      <c r="AD46" s="92"/>
      <c r="AE46" s="92"/>
      <c r="AF46" s="92"/>
      <c r="AG46" s="92"/>
    </row>
    <row r="47" spans="1:33" s="92" customFormat="1" x14ac:dyDescent="0.25">
      <c r="A47" s="92">
        <v>7</v>
      </c>
      <c r="B47" s="67" t="s">
        <v>182</v>
      </c>
      <c r="C47" s="59" t="s">
        <v>183</v>
      </c>
      <c r="D47" s="60" t="s">
        <v>184</v>
      </c>
      <c r="E47" s="59" t="s">
        <v>183</v>
      </c>
      <c r="F47" s="63">
        <f t="shared" si="24"/>
        <v>5.4610000000000003</v>
      </c>
      <c r="G47" s="64" t="s">
        <v>185</v>
      </c>
      <c r="H47" s="64" t="s">
        <v>186</v>
      </c>
      <c r="I47" s="93">
        <v>5.3630000000000004</v>
      </c>
      <c r="J47" s="94">
        <f t="shared" si="25"/>
        <v>2.6360000000000001</v>
      </c>
      <c r="K47" s="54">
        <v>3.2</v>
      </c>
      <c r="L47" s="64">
        <f t="shared" si="26"/>
        <v>0.2</v>
      </c>
      <c r="M47" s="54">
        <v>1.5</v>
      </c>
      <c r="N47" s="64">
        <f t="shared" si="27"/>
        <v>0.06</v>
      </c>
      <c r="O47" s="51">
        <v>1.75</v>
      </c>
      <c r="P47" s="64">
        <f t="shared" si="28"/>
        <v>9.2999999999999999E-2</v>
      </c>
      <c r="Q47" s="65">
        <f t="shared" si="29"/>
        <v>0.35299999999999998</v>
      </c>
      <c r="R47" s="64">
        <f t="shared" si="30"/>
        <v>0.22500000000000001</v>
      </c>
      <c r="S47" s="54">
        <v>0.1</v>
      </c>
      <c r="T47" s="54">
        <v>0</v>
      </c>
      <c r="U47" s="55">
        <f t="shared" si="31"/>
        <v>0.32500000000000001</v>
      </c>
      <c r="V47" s="95">
        <v>2</v>
      </c>
      <c r="W47" s="57">
        <v>0.5</v>
      </c>
      <c r="Z47" s="22"/>
      <c r="AB47" s="22"/>
    </row>
    <row r="48" spans="1:33" s="22" customFormat="1" x14ac:dyDescent="0.25">
      <c r="A48" s="92">
        <v>8</v>
      </c>
      <c r="B48" s="67" t="s">
        <v>187</v>
      </c>
      <c r="C48" s="59" t="s">
        <v>188</v>
      </c>
      <c r="D48" s="60" t="s">
        <v>178</v>
      </c>
      <c r="E48" s="59" t="s">
        <v>179</v>
      </c>
      <c r="F48" s="63">
        <f t="shared" si="24"/>
        <v>5.4119999999999999</v>
      </c>
      <c r="G48" s="64" t="s">
        <v>189</v>
      </c>
      <c r="H48" s="64" t="s">
        <v>190</v>
      </c>
      <c r="I48" s="93">
        <v>6.7069999999999999</v>
      </c>
      <c r="J48" s="94">
        <f t="shared" si="25"/>
        <v>3.2959999999999998</v>
      </c>
      <c r="K48" s="54">
        <v>0</v>
      </c>
      <c r="L48" s="64">
        <f t="shared" si="26"/>
        <v>0</v>
      </c>
      <c r="M48" s="54">
        <v>1</v>
      </c>
      <c r="N48" s="64">
        <f t="shared" si="27"/>
        <v>0.04</v>
      </c>
      <c r="O48" s="51">
        <v>3.25</v>
      </c>
      <c r="P48" s="64">
        <f t="shared" si="28"/>
        <v>0.17299999999999999</v>
      </c>
      <c r="Q48" s="97">
        <f t="shared" si="29"/>
        <v>0.21299999999999999</v>
      </c>
      <c r="R48" s="64">
        <f t="shared" si="30"/>
        <v>0.13600000000000001</v>
      </c>
      <c r="S48" s="54">
        <v>0.1</v>
      </c>
      <c r="T48" s="54">
        <v>0.03</v>
      </c>
      <c r="U48" s="55">
        <f t="shared" si="31"/>
        <v>0.26600000000000001</v>
      </c>
      <c r="V48" s="95">
        <v>1.05</v>
      </c>
      <c r="W48" s="57">
        <v>0.8</v>
      </c>
    </row>
    <row r="49" spans="1:33" s="22" customFormat="1" x14ac:dyDescent="0.25">
      <c r="A49" s="92">
        <v>9</v>
      </c>
      <c r="B49" s="58" t="s">
        <v>191</v>
      </c>
      <c r="C49" s="59" t="s">
        <v>192</v>
      </c>
      <c r="D49" s="60" t="s">
        <v>193</v>
      </c>
      <c r="E49" s="59" t="s">
        <v>194</v>
      </c>
      <c r="F49" s="63">
        <f t="shared" si="24"/>
        <v>5.367</v>
      </c>
      <c r="G49" s="64" t="s">
        <v>195</v>
      </c>
      <c r="H49" s="64" t="s">
        <v>196</v>
      </c>
      <c r="I49" s="93">
        <v>7.7729999999999997</v>
      </c>
      <c r="J49" s="94">
        <f t="shared" si="25"/>
        <v>3.82</v>
      </c>
      <c r="K49" s="54">
        <v>1.8</v>
      </c>
      <c r="L49" s="64">
        <f t="shared" si="26"/>
        <v>0.113</v>
      </c>
      <c r="M49" s="54">
        <v>0</v>
      </c>
      <c r="N49" s="64">
        <f t="shared" si="27"/>
        <v>0</v>
      </c>
      <c r="O49" s="51">
        <v>0.75</v>
      </c>
      <c r="P49" s="64">
        <f t="shared" si="28"/>
        <v>0.04</v>
      </c>
      <c r="Q49" s="65">
        <f t="shared" si="29"/>
        <v>0.153</v>
      </c>
      <c r="R49" s="64">
        <f t="shared" si="30"/>
        <v>9.7000000000000003E-2</v>
      </c>
      <c r="S49" s="54">
        <v>0.1</v>
      </c>
      <c r="T49" s="54">
        <v>0.1</v>
      </c>
      <c r="U49" s="55">
        <f t="shared" si="31"/>
        <v>0.29700000000000004</v>
      </c>
      <c r="V49" s="95">
        <v>0.45</v>
      </c>
      <c r="W49" s="57">
        <v>0.8</v>
      </c>
      <c r="X49" s="96"/>
      <c r="Y49" s="96"/>
      <c r="AA49" s="96"/>
      <c r="AC49" s="96"/>
      <c r="AD49" s="96"/>
      <c r="AE49" s="96"/>
      <c r="AF49" s="96"/>
      <c r="AG49" s="96"/>
    </row>
    <row r="50" spans="1:33" s="22" customFormat="1" x14ac:dyDescent="0.25">
      <c r="A50" s="92">
        <v>10</v>
      </c>
      <c r="B50" s="58" t="s">
        <v>197</v>
      </c>
      <c r="C50" s="59" t="s">
        <v>198</v>
      </c>
      <c r="D50" s="60" t="s">
        <v>199</v>
      </c>
      <c r="E50" s="59" t="s">
        <v>200</v>
      </c>
      <c r="F50" s="63">
        <f t="shared" si="24"/>
        <v>4.8789999999999996</v>
      </c>
      <c r="G50" s="64" t="s">
        <v>201</v>
      </c>
      <c r="H50" s="64" t="s">
        <v>202</v>
      </c>
      <c r="I50" s="93">
        <v>7.7990000000000004</v>
      </c>
      <c r="J50" s="94">
        <f t="shared" si="25"/>
        <v>3.8330000000000002</v>
      </c>
      <c r="K50" s="54">
        <v>0</v>
      </c>
      <c r="L50" s="64">
        <f t="shared" si="26"/>
        <v>0</v>
      </c>
      <c r="M50" s="54">
        <v>1</v>
      </c>
      <c r="N50" s="64">
        <f t="shared" si="27"/>
        <v>0.04</v>
      </c>
      <c r="O50" s="51">
        <v>0.6</v>
      </c>
      <c r="P50" s="64">
        <f t="shared" si="28"/>
        <v>3.2000000000000001E-2</v>
      </c>
      <c r="Q50" s="65">
        <f t="shared" si="29"/>
        <v>7.2000000000000008E-2</v>
      </c>
      <c r="R50" s="64">
        <f t="shared" si="30"/>
        <v>4.5999999999999999E-2</v>
      </c>
      <c r="S50" s="54">
        <v>0.1</v>
      </c>
      <c r="T50" s="54">
        <v>0</v>
      </c>
      <c r="U50" s="55">
        <f t="shared" si="31"/>
        <v>0.14600000000000002</v>
      </c>
      <c r="V50" s="95">
        <v>0.6</v>
      </c>
      <c r="W50" s="57">
        <v>0.3</v>
      </c>
    </row>
    <row r="51" spans="1:33" s="22" customFormat="1" x14ac:dyDescent="0.25">
      <c r="A51" s="92">
        <v>11</v>
      </c>
      <c r="B51" s="67" t="s">
        <v>203</v>
      </c>
      <c r="C51" s="59" t="s">
        <v>204</v>
      </c>
      <c r="D51" s="60" t="s">
        <v>178</v>
      </c>
      <c r="E51" s="59" t="s">
        <v>179</v>
      </c>
      <c r="F51" s="63">
        <f t="shared" si="24"/>
        <v>4.4379999999999997</v>
      </c>
      <c r="G51" s="64" t="s">
        <v>205</v>
      </c>
      <c r="H51" s="64" t="s">
        <v>206</v>
      </c>
      <c r="I51" s="93">
        <v>6.5090000000000003</v>
      </c>
      <c r="J51" s="94">
        <f t="shared" si="25"/>
        <v>3.1989999999999998</v>
      </c>
      <c r="K51" s="54">
        <v>1.6</v>
      </c>
      <c r="L51" s="64">
        <f t="shared" si="26"/>
        <v>0.1</v>
      </c>
      <c r="M51" s="54">
        <v>0</v>
      </c>
      <c r="N51" s="64">
        <f t="shared" si="27"/>
        <v>0</v>
      </c>
      <c r="O51" s="51">
        <v>0.75</v>
      </c>
      <c r="P51" s="64">
        <f t="shared" si="28"/>
        <v>0.04</v>
      </c>
      <c r="Q51" s="65">
        <f t="shared" si="29"/>
        <v>0.14000000000000001</v>
      </c>
      <c r="R51" s="64">
        <f t="shared" si="30"/>
        <v>8.8999999999999996E-2</v>
      </c>
      <c r="S51" s="54">
        <v>0.1</v>
      </c>
      <c r="T51" s="54">
        <v>0</v>
      </c>
      <c r="U51" s="55">
        <f t="shared" si="31"/>
        <v>0.189</v>
      </c>
      <c r="V51" s="95">
        <v>0.25</v>
      </c>
      <c r="W51" s="57">
        <v>0.8</v>
      </c>
    </row>
    <row r="52" spans="1:33" s="22" customFormat="1" x14ac:dyDescent="0.25">
      <c r="A52" s="92">
        <v>12</v>
      </c>
      <c r="B52" s="58" t="s">
        <v>207</v>
      </c>
      <c r="C52" s="59" t="s">
        <v>208</v>
      </c>
      <c r="D52" s="60" t="s">
        <v>209</v>
      </c>
      <c r="E52" s="59" t="s">
        <v>210</v>
      </c>
      <c r="F52" s="63">
        <f t="shared" si="24"/>
        <v>4.3810000000000002</v>
      </c>
      <c r="G52" s="64" t="s">
        <v>211</v>
      </c>
      <c r="H52" s="64" t="s">
        <v>212</v>
      </c>
      <c r="I52" s="93">
        <v>7.4580000000000002</v>
      </c>
      <c r="J52" s="94">
        <f t="shared" si="25"/>
        <v>3.665</v>
      </c>
      <c r="K52" s="54">
        <v>0.4</v>
      </c>
      <c r="L52" s="64">
        <f t="shared" si="26"/>
        <v>2.5000000000000001E-2</v>
      </c>
      <c r="M52" s="54">
        <v>0</v>
      </c>
      <c r="N52" s="64">
        <f t="shared" si="27"/>
        <v>0</v>
      </c>
      <c r="O52" s="51">
        <v>0</v>
      </c>
      <c r="P52" s="64">
        <f t="shared" si="28"/>
        <v>0</v>
      </c>
      <c r="Q52" s="65">
        <f t="shared" si="29"/>
        <v>2.5000000000000001E-2</v>
      </c>
      <c r="R52" s="64">
        <f t="shared" si="30"/>
        <v>1.6E-2</v>
      </c>
      <c r="S52" s="54">
        <v>0.1</v>
      </c>
      <c r="T52" s="54">
        <v>0</v>
      </c>
      <c r="U52" s="55">
        <f t="shared" si="31"/>
        <v>0.11600000000000001</v>
      </c>
      <c r="V52" s="95">
        <v>0.6</v>
      </c>
      <c r="W52" s="57">
        <v>0</v>
      </c>
    </row>
    <row r="53" spans="1:33" s="22" customFormat="1" x14ac:dyDescent="0.25">
      <c r="A53" s="92">
        <v>13</v>
      </c>
      <c r="B53" s="59" t="s">
        <v>213</v>
      </c>
      <c r="C53" s="59" t="s">
        <v>214</v>
      </c>
      <c r="D53" s="60" t="s">
        <v>178</v>
      </c>
      <c r="E53" s="59" t="s">
        <v>179</v>
      </c>
      <c r="F53" s="63">
        <f t="shared" si="24"/>
        <v>3.7690000000000001</v>
      </c>
      <c r="G53" s="64" t="s">
        <v>215</v>
      </c>
      <c r="H53" s="64" t="s">
        <v>216</v>
      </c>
      <c r="I53" s="93">
        <v>3.3769999999999998</v>
      </c>
      <c r="J53" s="94">
        <f t="shared" si="25"/>
        <v>1.66</v>
      </c>
      <c r="K53" s="54">
        <v>0</v>
      </c>
      <c r="L53" s="64">
        <f t="shared" si="26"/>
        <v>0</v>
      </c>
      <c r="M53" s="54">
        <v>0.9</v>
      </c>
      <c r="N53" s="64">
        <f t="shared" si="27"/>
        <v>3.5999999999999997E-2</v>
      </c>
      <c r="O53" s="51">
        <v>0</v>
      </c>
      <c r="P53" s="64">
        <f t="shared" si="28"/>
        <v>0</v>
      </c>
      <c r="Q53" s="65">
        <f t="shared" si="29"/>
        <v>3.5999999999999997E-2</v>
      </c>
      <c r="R53" s="64">
        <f t="shared" si="30"/>
        <v>2.3E-2</v>
      </c>
      <c r="S53" s="54">
        <v>2.5999999999999999E-2</v>
      </c>
      <c r="T53" s="54">
        <v>0</v>
      </c>
      <c r="U53" s="55">
        <f t="shared" si="31"/>
        <v>4.9000000000000002E-2</v>
      </c>
      <c r="V53" s="95">
        <v>1.26</v>
      </c>
      <c r="W53" s="57">
        <v>0.8</v>
      </c>
    </row>
    <row r="54" spans="1:33" ht="15.75" thickBot="1" x14ac:dyDescent="0.3">
      <c r="A54" s="66"/>
      <c r="B54" s="66"/>
      <c r="D54" s="14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33" ht="15.75" thickBot="1" x14ac:dyDescent="0.3">
      <c r="A55" s="98"/>
      <c r="B55" s="78"/>
      <c r="C55" s="78"/>
      <c r="D55" s="79"/>
      <c r="E55" s="80"/>
      <c r="F55" s="81"/>
      <c r="G55" s="82"/>
      <c r="H55" s="80"/>
      <c r="I55" s="79"/>
      <c r="J55" s="80"/>
      <c r="K55" s="81"/>
      <c r="L55" s="82"/>
      <c r="M55" s="82"/>
      <c r="N55" s="83"/>
      <c r="O55" s="81"/>
      <c r="P55" s="84"/>
      <c r="Q55" s="84"/>
      <c r="R55" s="84"/>
      <c r="S55" s="84"/>
      <c r="T55" s="84"/>
      <c r="U55" s="84"/>
      <c r="V55" s="85"/>
      <c r="W55" s="84"/>
    </row>
    <row r="56" spans="1:33" x14ac:dyDescent="0.25">
      <c r="B56" s="1" t="s">
        <v>217</v>
      </c>
      <c r="D56" s="144"/>
      <c r="F56"/>
      <c r="G56" s="154" t="s">
        <v>12</v>
      </c>
      <c r="H56" s="154"/>
      <c r="I56" s="154"/>
      <c r="K56" s="155" t="s">
        <v>13</v>
      </c>
      <c r="L56" s="155"/>
      <c r="M56" s="155" t="s">
        <v>145</v>
      </c>
      <c r="N56" s="155"/>
      <c r="O56" s="155" t="s">
        <v>15</v>
      </c>
      <c r="P56" s="155"/>
      <c r="Q56" s="144"/>
      <c r="R56" s="146" t="s">
        <v>24</v>
      </c>
      <c r="S56" s="145" t="s">
        <v>146</v>
      </c>
      <c r="T56" s="145" t="s">
        <v>147</v>
      </c>
      <c r="U56" s="86" t="s">
        <v>8</v>
      </c>
      <c r="V56" s="87" t="s">
        <v>9</v>
      </c>
      <c r="W56" s="77"/>
    </row>
    <row r="57" spans="1:33" x14ac:dyDescent="0.25">
      <c r="B57" s="88" t="s">
        <v>26</v>
      </c>
      <c r="C57" s="88" t="s">
        <v>9</v>
      </c>
      <c r="D57" s="86" t="s">
        <v>27</v>
      </c>
      <c r="E57" s="88" t="s">
        <v>28</v>
      </c>
      <c r="F57" s="89" t="s">
        <v>148</v>
      </c>
      <c r="G57" s="145" t="s">
        <v>29</v>
      </c>
      <c r="H57" s="145" t="s">
        <v>30</v>
      </c>
      <c r="I57" s="90" t="s">
        <v>31</v>
      </c>
      <c r="J57" s="87" t="s">
        <v>24</v>
      </c>
      <c r="K57" s="146" t="s">
        <v>32</v>
      </c>
      <c r="L57" s="146" t="s">
        <v>24</v>
      </c>
      <c r="M57" s="146" t="s">
        <v>32</v>
      </c>
      <c r="N57" s="146" t="s">
        <v>24</v>
      </c>
      <c r="O57" s="146" t="s">
        <v>32</v>
      </c>
      <c r="P57" s="146" t="s">
        <v>24</v>
      </c>
      <c r="Q57" s="86" t="s">
        <v>33</v>
      </c>
      <c r="R57" s="146">
        <v>0.3</v>
      </c>
      <c r="S57" s="145" t="s">
        <v>34</v>
      </c>
      <c r="T57" s="145" t="s">
        <v>34</v>
      </c>
      <c r="U57" s="86" t="s">
        <v>34</v>
      </c>
      <c r="V57" s="89" t="s">
        <v>34</v>
      </c>
      <c r="W57" s="91"/>
    </row>
    <row r="58" spans="1:33" s="22" customFormat="1" x14ac:dyDescent="0.25">
      <c r="A58" s="50">
        <v>1</v>
      </c>
      <c r="B58" s="135" t="s">
        <v>218</v>
      </c>
      <c r="C58" s="59" t="s">
        <v>219</v>
      </c>
      <c r="D58" s="60" t="s">
        <v>220</v>
      </c>
      <c r="E58" s="59" t="s">
        <v>219</v>
      </c>
      <c r="F58" s="136">
        <f t="shared" ref="F58:F64" si="32">J58+U58+V58+W58</f>
        <v>6.5259999999999998</v>
      </c>
      <c r="G58" s="64" t="s">
        <v>221</v>
      </c>
      <c r="H58" s="64" t="s">
        <v>222</v>
      </c>
      <c r="I58" s="93">
        <v>8.032</v>
      </c>
      <c r="J58" s="94">
        <f t="shared" ref="J58:J64" si="33">ROUND((I58*$J$10)/MAX($I$58:$I$64),3)</f>
        <v>4.3380000000000001</v>
      </c>
      <c r="K58" s="54">
        <v>0</v>
      </c>
      <c r="L58" s="64">
        <f t="shared" ref="L58:L64" si="34">ROUND((K58*$L$10)/MAX($K$58:$K$64),3)</f>
        <v>0</v>
      </c>
      <c r="M58" s="54">
        <v>2</v>
      </c>
      <c r="N58" s="64">
        <f t="shared" ref="N58:N64" si="35">ROUND((M58*$N$10)/MAX($M$58:$M$64),3)</f>
        <v>0.2</v>
      </c>
      <c r="O58" s="51">
        <v>0</v>
      </c>
      <c r="P58" s="64">
        <f t="shared" ref="P58:P64" si="36">ROUND((O58*$P$10)/MAX($O$58:$O$64),3)</f>
        <v>0</v>
      </c>
      <c r="Q58" s="65">
        <f t="shared" ref="Q58:Q64" si="37">L58+N58+P58</f>
        <v>0.2</v>
      </c>
      <c r="R58" s="64">
        <f t="shared" ref="R58:R64" si="38">ROUND((Q58*$R$10)/MAX($Q$58:$Q$64),3)</f>
        <v>9.8000000000000004E-2</v>
      </c>
      <c r="S58" s="54">
        <v>0.1</v>
      </c>
      <c r="T58" s="54">
        <v>0.03</v>
      </c>
      <c r="U58" s="55">
        <f t="shared" ref="U58:U64" si="39">IF(SUM(R58,S58,T58)&gt;0.5,0.5,SUM(R58,S58,T58))</f>
        <v>0.22800000000000001</v>
      </c>
      <c r="V58" s="95">
        <v>1.1599999999999999</v>
      </c>
      <c r="W58" s="57">
        <v>0.8</v>
      </c>
    </row>
    <row r="59" spans="1:33" s="99" customFormat="1" x14ac:dyDescent="0.25">
      <c r="A59" s="50">
        <v>2</v>
      </c>
      <c r="B59" s="149" t="s">
        <v>223</v>
      </c>
      <c r="C59" s="59" t="s">
        <v>224</v>
      </c>
      <c r="D59" s="60" t="s">
        <v>225</v>
      </c>
      <c r="E59" s="59" t="s">
        <v>226</v>
      </c>
      <c r="F59" s="63">
        <f t="shared" si="32"/>
        <v>6.4980000000000002</v>
      </c>
      <c r="G59" s="64" t="s">
        <v>227</v>
      </c>
      <c r="H59" s="152" t="s">
        <v>228</v>
      </c>
      <c r="I59" s="93">
        <v>7.8109999999999999</v>
      </c>
      <c r="J59" s="94">
        <f t="shared" si="33"/>
        <v>4.2190000000000003</v>
      </c>
      <c r="K59" s="54">
        <v>1.6</v>
      </c>
      <c r="L59" s="64">
        <f t="shared" si="34"/>
        <v>0.12</v>
      </c>
      <c r="M59" s="54">
        <v>0</v>
      </c>
      <c r="N59" s="64">
        <f t="shared" si="35"/>
        <v>0</v>
      </c>
      <c r="O59" s="51">
        <v>0.1</v>
      </c>
      <c r="P59" s="64">
        <f t="shared" si="36"/>
        <v>0.04</v>
      </c>
      <c r="Q59" s="65">
        <f t="shared" si="37"/>
        <v>0.16</v>
      </c>
      <c r="R59" s="64">
        <f t="shared" si="38"/>
        <v>7.9000000000000001E-2</v>
      </c>
      <c r="S59" s="54">
        <v>0.04</v>
      </c>
      <c r="T59" s="54">
        <v>0</v>
      </c>
      <c r="U59" s="55">
        <f t="shared" si="39"/>
        <v>0.11899999999999999</v>
      </c>
      <c r="V59" s="95">
        <v>1.36</v>
      </c>
      <c r="W59" s="57">
        <v>0.8</v>
      </c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s="22" customFormat="1" x14ac:dyDescent="0.25">
      <c r="A60" s="50">
        <v>3</v>
      </c>
      <c r="B60" s="67" t="s">
        <v>229</v>
      </c>
      <c r="C60" s="59" t="s">
        <v>230</v>
      </c>
      <c r="D60" s="60" t="s">
        <v>231</v>
      </c>
      <c r="E60" s="59" t="s">
        <v>232</v>
      </c>
      <c r="F60" s="63">
        <f t="shared" si="32"/>
        <v>6.4349999999999996</v>
      </c>
      <c r="G60" s="64" t="s">
        <v>233</v>
      </c>
      <c r="H60" s="64" t="s">
        <v>228</v>
      </c>
      <c r="I60" s="93">
        <v>8.3309999999999995</v>
      </c>
      <c r="J60" s="94">
        <f t="shared" si="33"/>
        <v>4.5</v>
      </c>
      <c r="K60" s="54">
        <v>0.4</v>
      </c>
      <c r="L60" s="64">
        <f t="shared" si="34"/>
        <v>0.03</v>
      </c>
      <c r="M60" s="54">
        <v>0</v>
      </c>
      <c r="N60" s="64">
        <f t="shared" si="35"/>
        <v>0</v>
      </c>
      <c r="O60" s="51">
        <v>0</v>
      </c>
      <c r="P60" s="64">
        <f t="shared" si="36"/>
        <v>0</v>
      </c>
      <c r="Q60" s="65">
        <f t="shared" si="37"/>
        <v>0.03</v>
      </c>
      <c r="R60" s="64">
        <f t="shared" si="38"/>
        <v>1.4999999999999999E-2</v>
      </c>
      <c r="S60" s="54">
        <v>0</v>
      </c>
      <c r="T60" s="54">
        <v>0</v>
      </c>
      <c r="U60" s="55">
        <f t="shared" si="39"/>
        <v>1.4999999999999999E-2</v>
      </c>
      <c r="V60" s="95">
        <v>1.1200000000000001</v>
      </c>
      <c r="W60" s="57">
        <v>0.8</v>
      </c>
    </row>
    <row r="61" spans="1:33" s="22" customFormat="1" x14ac:dyDescent="0.25">
      <c r="A61" s="50">
        <v>4</v>
      </c>
      <c r="B61" s="67" t="s">
        <v>234</v>
      </c>
      <c r="C61" s="59" t="s">
        <v>235</v>
      </c>
      <c r="D61" s="60" t="s">
        <v>236</v>
      </c>
      <c r="E61" s="59" t="s">
        <v>237</v>
      </c>
      <c r="F61" s="63">
        <f t="shared" si="32"/>
        <v>6.3589999999999991</v>
      </c>
      <c r="G61" s="64" t="s">
        <v>238</v>
      </c>
      <c r="H61" s="64" t="s">
        <v>239</v>
      </c>
      <c r="I61" s="93">
        <v>7.56</v>
      </c>
      <c r="J61" s="94">
        <f t="shared" si="33"/>
        <v>4.0839999999999996</v>
      </c>
      <c r="K61" s="54">
        <v>0</v>
      </c>
      <c r="L61" s="64">
        <f t="shared" si="34"/>
        <v>0</v>
      </c>
      <c r="M61" s="54">
        <v>0.5</v>
      </c>
      <c r="N61" s="64">
        <f t="shared" si="35"/>
        <v>0.05</v>
      </c>
      <c r="O61" s="51">
        <v>0</v>
      </c>
      <c r="P61" s="64">
        <f t="shared" si="36"/>
        <v>0</v>
      </c>
      <c r="Q61" s="65">
        <f t="shared" si="37"/>
        <v>0.05</v>
      </c>
      <c r="R61" s="64">
        <f t="shared" si="38"/>
        <v>2.5000000000000001E-2</v>
      </c>
      <c r="S61" s="54">
        <v>0.1</v>
      </c>
      <c r="T61" s="54">
        <v>0.02</v>
      </c>
      <c r="U61" s="55">
        <f t="shared" si="39"/>
        <v>0.14499999999999999</v>
      </c>
      <c r="V61" s="95">
        <v>1.33</v>
      </c>
      <c r="W61" s="57">
        <v>0.8</v>
      </c>
    </row>
    <row r="62" spans="1:33" s="22" customFormat="1" x14ac:dyDescent="0.25">
      <c r="A62" s="50">
        <v>5</v>
      </c>
      <c r="B62" s="67" t="s">
        <v>240</v>
      </c>
      <c r="C62" s="59" t="s">
        <v>241</v>
      </c>
      <c r="D62" s="60" t="s">
        <v>242</v>
      </c>
      <c r="E62" s="59" t="s">
        <v>243</v>
      </c>
      <c r="F62" s="63">
        <f t="shared" si="32"/>
        <v>6.2140000000000004</v>
      </c>
      <c r="G62" s="64" t="s">
        <v>244</v>
      </c>
      <c r="H62" s="64" t="s">
        <v>228</v>
      </c>
      <c r="I62" s="93">
        <v>7.2160000000000002</v>
      </c>
      <c r="J62" s="94">
        <f t="shared" si="33"/>
        <v>3.8980000000000001</v>
      </c>
      <c r="K62" s="54">
        <v>4</v>
      </c>
      <c r="L62" s="64">
        <f t="shared" si="34"/>
        <v>0.3</v>
      </c>
      <c r="M62" s="54">
        <v>1.1000000000000001</v>
      </c>
      <c r="N62" s="64">
        <f t="shared" si="35"/>
        <v>0.11</v>
      </c>
      <c r="O62" s="51">
        <v>0.5</v>
      </c>
      <c r="P62" s="64">
        <f t="shared" si="36"/>
        <v>0.2</v>
      </c>
      <c r="Q62" s="65">
        <f t="shared" si="37"/>
        <v>0.61</v>
      </c>
      <c r="R62" s="64">
        <f t="shared" si="38"/>
        <v>0.3</v>
      </c>
      <c r="S62" s="54">
        <v>1.6E-2</v>
      </c>
      <c r="T62" s="54">
        <v>0</v>
      </c>
      <c r="U62" s="55">
        <f t="shared" si="39"/>
        <v>0.316</v>
      </c>
      <c r="V62" s="95">
        <v>2</v>
      </c>
      <c r="W62" s="57">
        <v>0</v>
      </c>
      <c r="X62" s="99"/>
      <c r="Y62" s="99"/>
      <c r="Z62" s="99"/>
      <c r="AA62" s="99"/>
      <c r="AB62" s="99"/>
      <c r="AC62" s="99"/>
      <c r="AD62" s="99"/>
      <c r="AE62" s="99"/>
      <c r="AF62" s="99"/>
      <c r="AG62" s="99"/>
    </row>
    <row r="63" spans="1:33" s="99" customFormat="1" x14ac:dyDescent="0.25">
      <c r="A63" s="50">
        <v>6</v>
      </c>
      <c r="B63" s="67" t="s">
        <v>245</v>
      </c>
      <c r="C63" s="59" t="s">
        <v>246</v>
      </c>
      <c r="D63" s="60" t="s">
        <v>247</v>
      </c>
      <c r="E63" s="59" t="s">
        <v>248</v>
      </c>
      <c r="F63" s="63">
        <f t="shared" si="32"/>
        <v>4.2210000000000001</v>
      </c>
      <c r="G63" s="64" t="s">
        <v>249</v>
      </c>
      <c r="H63" s="64" t="s">
        <v>250</v>
      </c>
      <c r="I63" s="93">
        <v>5.4539999999999997</v>
      </c>
      <c r="J63" s="94">
        <f t="shared" si="33"/>
        <v>2.9460000000000002</v>
      </c>
      <c r="K63" s="54">
        <v>0.4</v>
      </c>
      <c r="L63" s="64">
        <f t="shared" si="34"/>
        <v>0.03</v>
      </c>
      <c r="M63" s="54">
        <v>0</v>
      </c>
      <c r="N63" s="64">
        <f t="shared" si="35"/>
        <v>0</v>
      </c>
      <c r="O63" s="51">
        <v>0</v>
      </c>
      <c r="P63" s="64">
        <f t="shared" si="36"/>
        <v>0</v>
      </c>
      <c r="Q63" s="65">
        <f t="shared" si="37"/>
        <v>0.03</v>
      </c>
      <c r="R63" s="64">
        <f t="shared" si="38"/>
        <v>1.4999999999999999E-2</v>
      </c>
      <c r="S63" s="54">
        <v>0</v>
      </c>
      <c r="T63" s="54">
        <v>0</v>
      </c>
      <c r="U63" s="55">
        <f t="shared" si="39"/>
        <v>1.4999999999999999E-2</v>
      </c>
      <c r="V63" s="95">
        <v>1.26</v>
      </c>
      <c r="W63" s="57">
        <v>0</v>
      </c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s="22" customFormat="1" x14ac:dyDescent="0.25">
      <c r="A64" s="50">
        <v>7</v>
      </c>
      <c r="B64" s="58" t="s">
        <v>251</v>
      </c>
      <c r="C64" s="59" t="s">
        <v>252</v>
      </c>
      <c r="D64" s="60" t="s">
        <v>236</v>
      </c>
      <c r="E64" s="59" t="s">
        <v>237</v>
      </c>
      <c r="F64" s="63">
        <f t="shared" si="32"/>
        <v>2.3579999999999997</v>
      </c>
      <c r="G64" s="64" t="s">
        <v>253</v>
      </c>
      <c r="H64" s="64" t="s">
        <v>254</v>
      </c>
      <c r="I64" s="93">
        <v>1.532</v>
      </c>
      <c r="J64" s="94">
        <f t="shared" si="33"/>
        <v>0.82799999999999996</v>
      </c>
      <c r="K64" s="54">
        <v>0</v>
      </c>
      <c r="L64" s="64">
        <f t="shared" si="34"/>
        <v>0</v>
      </c>
      <c r="M64" s="54">
        <v>0</v>
      </c>
      <c r="N64" s="64">
        <f t="shared" si="35"/>
        <v>0</v>
      </c>
      <c r="O64" s="51">
        <v>0</v>
      </c>
      <c r="P64" s="64">
        <f t="shared" si="36"/>
        <v>0</v>
      </c>
      <c r="Q64" s="65">
        <f t="shared" si="37"/>
        <v>0</v>
      </c>
      <c r="R64" s="64">
        <f t="shared" si="38"/>
        <v>0</v>
      </c>
      <c r="S64" s="54">
        <v>0.09</v>
      </c>
      <c r="T64" s="54">
        <v>0</v>
      </c>
      <c r="U64" s="55">
        <f t="shared" si="39"/>
        <v>0.09</v>
      </c>
      <c r="V64" s="95">
        <v>0.64</v>
      </c>
      <c r="W64" s="57">
        <v>0.8</v>
      </c>
      <c r="X64" s="99"/>
      <c r="Y64" s="99"/>
      <c r="Z64" s="99"/>
      <c r="AA64" s="99"/>
      <c r="AB64" s="99"/>
      <c r="AC64" s="99"/>
      <c r="AD64" s="99"/>
      <c r="AE64" s="99"/>
      <c r="AF64" s="99"/>
      <c r="AG64" s="99"/>
    </row>
    <row r="65" spans="1:33" ht="15.75" thickBot="1" x14ac:dyDescent="0.3">
      <c r="A65" s="100"/>
      <c r="B65" s="66"/>
      <c r="D65" s="144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33" ht="15.75" thickBot="1" x14ac:dyDescent="0.3">
      <c r="A66" s="101"/>
      <c r="B66" s="80"/>
      <c r="C66" s="80"/>
      <c r="D66" s="79"/>
      <c r="E66" s="80"/>
      <c r="F66" s="81"/>
      <c r="G66" s="82"/>
      <c r="H66" s="82"/>
      <c r="I66" s="83"/>
      <c r="J66" s="81"/>
      <c r="K66" s="84"/>
      <c r="L66" s="84"/>
      <c r="M66" s="84"/>
      <c r="N66" s="84"/>
      <c r="O66" s="84"/>
      <c r="P66" s="84"/>
      <c r="Q66" s="85"/>
      <c r="R66" s="84"/>
      <c r="S66" s="84"/>
      <c r="T66" s="84"/>
      <c r="U66" s="85"/>
      <c r="V66" s="81"/>
      <c r="W66" s="80"/>
    </row>
    <row r="67" spans="1:33" x14ac:dyDescent="0.25">
      <c r="B67" s="1" t="s">
        <v>255</v>
      </c>
      <c r="D67" s="144"/>
      <c r="F67"/>
      <c r="G67" s="154" t="s">
        <v>12</v>
      </c>
      <c r="H67" s="154"/>
      <c r="I67" s="154"/>
      <c r="K67" s="155" t="s">
        <v>13</v>
      </c>
      <c r="L67" s="155"/>
      <c r="M67" s="155" t="s">
        <v>145</v>
      </c>
      <c r="N67" s="155"/>
      <c r="O67" s="155" t="s">
        <v>15</v>
      </c>
      <c r="P67" s="155"/>
      <c r="Q67" s="144"/>
      <c r="R67" s="146" t="s">
        <v>24</v>
      </c>
      <c r="S67" s="145" t="s">
        <v>146</v>
      </c>
      <c r="T67" s="145" t="s">
        <v>147</v>
      </c>
      <c r="U67" s="86" t="s">
        <v>8</v>
      </c>
      <c r="V67" s="87" t="s">
        <v>9</v>
      </c>
      <c r="W67" s="77"/>
    </row>
    <row r="68" spans="1:33" x14ac:dyDescent="0.25">
      <c r="B68" s="88" t="s">
        <v>26</v>
      </c>
      <c r="C68" s="88" t="s">
        <v>9</v>
      </c>
      <c r="D68" s="86" t="s">
        <v>27</v>
      </c>
      <c r="E68" s="88" t="s">
        <v>28</v>
      </c>
      <c r="F68" s="89" t="s">
        <v>148</v>
      </c>
      <c r="G68" s="145" t="s">
        <v>29</v>
      </c>
      <c r="H68" s="145" t="s">
        <v>30</v>
      </c>
      <c r="I68" s="90" t="s">
        <v>31</v>
      </c>
      <c r="J68" s="87" t="s">
        <v>24</v>
      </c>
      <c r="K68" s="146" t="s">
        <v>32</v>
      </c>
      <c r="L68" s="146" t="s">
        <v>24</v>
      </c>
      <c r="M68" s="146" t="s">
        <v>32</v>
      </c>
      <c r="N68" s="146" t="s">
        <v>24</v>
      </c>
      <c r="O68" s="146" t="s">
        <v>32</v>
      </c>
      <c r="P68" s="146" t="s">
        <v>24</v>
      </c>
      <c r="Q68" s="86" t="s">
        <v>33</v>
      </c>
      <c r="R68" s="146">
        <v>0.3</v>
      </c>
      <c r="S68" s="145" t="s">
        <v>34</v>
      </c>
      <c r="T68" s="145" t="s">
        <v>34</v>
      </c>
      <c r="U68" s="86" t="s">
        <v>34</v>
      </c>
      <c r="V68" s="89" t="s">
        <v>34</v>
      </c>
      <c r="W68" s="91"/>
    </row>
    <row r="69" spans="1:33" s="62" customFormat="1" x14ac:dyDescent="0.25">
      <c r="A69" s="102">
        <v>1</v>
      </c>
      <c r="B69" s="134" t="s">
        <v>256</v>
      </c>
      <c r="C69" s="59" t="s">
        <v>257</v>
      </c>
      <c r="D69" s="60" t="s">
        <v>258</v>
      </c>
      <c r="E69" s="59" t="s">
        <v>259</v>
      </c>
      <c r="F69" s="136">
        <f t="shared" ref="F69" si="40">J69+U69+V69+W69</f>
        <v>6.625</v>
      </c>
      <c r="G69" s="64" t="s">
        <v>260</v>
      </c>
      <c r="H69" s="64" t="s">
        <v>261</v>
      </c>
      <c r="I69" s="93">
        <v>9.1920000000000002</v>
      </c>
      <c r="J69" s="94">
        <f t="shared" ref="J69" si="41">ROUND((I69*$J$10)/MAX($I$69:$I$74),3)</f>
        <v>4.5</v>
      </c>
      <c r="K69" s="89">
        <v>0.2</v>
      </c>
      <c r="L69" s="64">
        <f t="shared" ref="L69" si="42">ROUND((K69*$L$10)/MAX($K$69:$K$74),3)</f>
        <v>0.15</v>
      </c>
      <c r="M69" s="89">
        <v>1.5</v>
      </c>
      <c r="N69" s="64">
        <f t="shared" ref="N69" si="43">ROUND((M69*$N$10)/MAX($M$69:$M$74),3)</f>
        <v>0.2</v>
      </c>
      <c r="O69" s="64">
        <v>0</v>
      </c>
      <c r="P69" s="64">
        <f t="shared" ref="P69" si="44">ROUND((O69*$P$10)/MAX($O$69:$O$74),3)</f>
        <v>0</v>
      </c>
      <c r="Q69" s="65">
        <f t="shared" ref="Q69" si="45">L69+N69+P69</f>
        <v>0.35</v>
      </c>
      <c r="R69" s="64">
        <f t="shared" ref="R69" si="46">ROUND((Q69*$R$10)/MAX($Q$69:$Q$74),3)</f>
        <v>0.23499999999999999</v>
      </c>
      <c r="S69" s="89">
        <v>0</v>
      </c>
      <c r="T69" s="89">
        <v>0.04</v>
      </c>
      <c r="U69" s="55">
        <f t="shared" ref="U69" si="47">IF(SUM(R69,S69,T69)&gt;0.5,0.5,SUM(R69,S69,T69))</f>
        <v>0.27499999999999997</v>
      </c>
      <c r="V69" s="95">
        <v>1.05</v>
      </c>
      <c r="W69" s="103">
        <v>0.8</v>
      </c>
    </row>
    <row r="70" spans="1:33" s="66" customFormat="1" x14ac:dyDescent="0.25">
      <c r="A70" s="102">
        <v>2</v>
      </c>
      <c r="B70" s="58" t="s">
        <v>262</v>
      </c>
      <c r="C70" s="59" t="s">
        <v>263</v>
      </c>
      <c r="D70" s="60" t="s">
        <v>258</v>
      </c>
      <c r="E70" s="59" t="s">
        <v>259</v>
      </c>
      <c r="F70" s="63">
        <f>J70+U70+V70+W70</f>
        <v>6.5060000000000002</v>
      </c>
      <c r="G70" s="64" t="s">
        <v>264</v>
      </c>
      <c r="H70" s="64" t="s">
        <v>265</v>
      </c>
      <c r="I70" s="93">
        <v>8.3989999999999991</v>
      </c>
      <c r="J70" s="94">
        <f>ROUND((I70*$J$10)/MAX($I$69:$I$74),3)</f>
        <v>4.1120000000000001</v>
      </c>
      <c r="K70" s="89">
        <v>0</v>
      </c>
      <c r="L70" s="64">
        <f>ROUND((K70*$L$10)/MAX($K$69:$K$74),3)</f>
        <v>0</v>
      </c>
      <c r="M70" s="89">
        <v>0</v>
      </c>
      <c r="N70" s="64">
        <f>ROUND((M70*$N$10)/MAX($M$69:$M$74),3)</f>
        <v>0</v>
      </c>
      <c r="O70" s="64">
        <v>0.2</v>
      </c>
      <c r="P70" s="64">
        <f>ROUND((O70*$P$10)/MAX($O$69:$O$74),3)</f>
        <v>0.2</v>
      </c>
      <c r="Q70" s="65">
        <f>L70+N70+P70</f>
        <v>0.2</v>
      </c>
      <c r="R70" s="64">
        <f>ROUND((Q70*$R$10)/MAX($Q$69:$Q$74),3)</f>
        <v>0.13400000000000001</v>
      </c>
      <c r="S70" s="89">
        <v>0</v>
      </c>
      <c r="T70" s="89">
        <v>0.05</v>
      </c>
      <c r="U70" s="55">
        <f>IF(SUM(R70,S70,T70)&gt;0.5,0.5,SUM(R70,S70,T70))</f>
        <v>0.184</v>
      </c>
      <c r="V70" s="95">
        <v>1.41</v>
      </c>
      <c r="W70" s="103">
        <v>0.8</v>
      </c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1:33" s="62" customFormat="1" x14ac:dyDescent="0.25">
      <c r="A71" s="102">
        <v>3</v>
      </c>
      <c r="B71" s="58" t="s">
        <v>266</v>
      </c>
      <c r="C71" s="59" t="s">
        <v>259</v>
      </c>
      <c r="D71" s="60" t="s">
        <v>258</v>
      </c>
      <c r="E71" s="59" t="s">
        <v>259</v>
      </c>
      <c r="F71" s="63">
        <f>J71+U71+V71+W71</f>
        <v>6.4370000000000003</v>
      </c>
      <c r="G71" s="64" t="s">
        <v>267</v>
      </c>
      <c r="H71" s="64" t="s">
        <v>268</v>
      </c>
      <c r="I71" s="93">
        <v>7.8789999999999996</v>
      </c>
      <c r="J71" s="94">
        <f>ROUND((I71*$J$10)/MAX($I$69:$I$74),3)</f>
        <v>3.8570000000000002</v>
      </c>
      <c r="K71" s="89">
        <v>0.4</v>
      </c>
      <c r="L71" s="64">
        <f>ROUND((K71*$L$10)/MAX($K$69:$K$74),3)</f>
        <v>0.3</v>
      </c>
      <c r="M71" s="89">
        <v>1.1000000000000001</v>
      </c>
      <c r="N71" s="64">
        <f>ROUND((M71*$N$10)/MAX($M$69:$M$74),3)</f>
        <v>0.14699999999999999</v>
      </c>
      <c r="O71" s="64">
        <v>0</v>
      </c>
      <c r="P71" s="64">
        <f>ROUND((O71*$P$10)/MAX($O$69:$O$74),3)</f>
        <v>0</v>
      </c>
      <c r="Q71" s="65">
        <f>L71+N71+P71</f>
        <v>0.44699999999999995</v>
      </c>
      <c r="R71" s="64">
        <f>ROUND((Q71*$R$10)/MAX($Q$69:$Q$74),3)</f>
        <v>0.3</v>
      </c>
      <c r="S71" s="89">
        <v>0.1</v>
      </c>
      <c r="T71" s="89">
        <v>0</v>
      </c>
      <c r="U71" s="55">
        <f>IF(SUM(R71,S71,T71)&gt;0.5,0.5,SUM(R71,S71,T71))</f>
        <v>0.4</v>
      </c>
      <c r="V71" s="95">
        <v>1.38</v>
      </c>
      <c r="W71" s="103">
        <v>0.8</v>
      </c>
      <c r="X71" s="66"/>
      <c r="Y71" s="66"/>
      <c r="Z71" s="66"/>
      <c r="AA71" s="66"/>
      <c r="AB71" s="66"/>
      <c r="AC71" s="66"/>
      <c r="AD71" s="66"/>
      <c r="AE71" s="66"/>
      <c r="AF71" s="66"/>
      <c r="AG71" s="66"/>
    </row>
    <row r="72" spans="1:33" s="66" customFormat="1" x14ac:dyDescent="0.25">
      <c r="A72" s="102">
        <v>4</v>
      </c>
      <c r="B72" s="67" t="s">
        <v>269</v>
      </c>
      <c r="C72" s="59" t="s">
        <v>270</v>
      </c>
      <c r="D72" s="60">
        <v>450</v>
      </c>
      <c r="E72" s="59" t="s">
        <v>271</v>
      </c>
      <c r="F72" s="63">
        <f>J72+U72+V72+W72</f>
        <v>5.516</v>
      </c>
      <c r="G72" s="64" t="s">
        <v>272</v>
      </c>
      <c r="H72" s="64" t="s">
        <v>273</v>
      </c>
      <c r="I72" s="93">
        <v>5.8949999999999996</v>
      </c>
      <c r="J72" s="94">
        <f>ROUND((I72*$J$10)/MAX($I$69:$I$74),3)</f>
        <v>2.8860000000000001</v>
      </c>
      <c r="K72" s="89">
        <v>0</v>
      </c>
      <c r="L72" s="64">
        <f>ROUND((K72*$L$10)/MAX($K$69:$K$74),3)</f>
        <v>0</v>
      </c>
      <c r="M72" s="89">
        <v>0</v>
      </c>
      <c r="N72" s="64">
        <f>ROUND((M72*$N$10)/MAX($M$69:$M$74),3)</f>
        <v>0</v>
      </c>
      <c r="O72" s="64">
        <v>0</v>
      </c>
      <c r="P72" s="64">
        <f>ROUND((O72*$P$10)/MAX($O$69:$O$74),3)</f>
        <v>0</v>
      </c>
      <c r="Q72" s="65">
        <f>L72+N72+P72</f>
        <v>0</v>
      </c>
      <c r="R72" s="64">
        <f>ROUND((Q72*$R$10)/MAX($Q$69:$Q$74),3)</f>
        <v>0</v>
      </c>
      <c r="S72" s="89">
        <v>0.04</v>
      </c>
      <c r="T72" s="89">
        <v>0.09</v>
      </c>
      <c r="U72" s="55">
        <f>IF(SUM(R72,S72,T72)&gt;0.5,0.5,SUM(R72,S72,T72))</f>
        <v>0.13</v>
      </c>
      <c r="V72" s="95">
        <v>2</v>
      </c>
      <c r="W72" s="103">
        <v>0.5</v>
      </c>
    </row>
    <row r="73" spans="1:33" s="66" customFormat="1" x14ac:dyDescent="0.25">
      <c r="A73" s="102">
        <v>5</v>
      </c>
      <c r="B73" s="58" t="s">
        <v>274</v>
      </c>
      <c r="C73" s="59" t="s">
        <v>275</v>
      </c>
      <c r="D73" s="60" t="s">
        <v>258</v>
      </c>
      <c r="E73" s="59" t="s">
        <v>259</v>
      </c>
      <c r="F73" s="63">
        <f>J73+U73+V73+W73</f>
        <v>4.7309999999999999</v>
      </c>
      <c r="G73" s="64" t="s">
        <v>276</v>
      </c>
      <c r="H73" s="64" t="s">
        <v>277</v>
      </c>
      <c r="I73" s="93">
        <v>6.8310000000000004</v>
      </c>
      <c r="J73" s="94">
        <f>ROUND((I73*$J$10)/MAX($I$69:$I$74),3)</f>
        <v>3.3439999999999999</v>
      </c>
      <c r="K73" s="89">
        <v>0</v>
      </c>
      <c r="L73" s="64">
        <f>ROUND((K73*$L$10)/MAX($K$69:$K$74),3)</f>
        <v>0</v>
      </c>
      <c r="M73" s="89">
        <v>0.3</v>
      </c>
      <c r="N73" s="64">
        <f>ROUND((M73*$N$10)/MAX($M$69:$M$74),3)</f>
        <v>0.04</v>
      </c>
      <c r="O73" s="64">
        <v>0</v>
      </c>
      <c r="P73" s="64">
        <f>ROUND((O73*$P$10)/MAX($O$69:$O$74),3)</f>
        <v>0</v>
      </c>
      <c r="Q73" s="60">
        <f>L73+N73+P73</f>
        <v>0.04</v>
      </c>
      <c r="R73" s="64">
        <f>ROUND((Q73*$R$10)/MAX($Q$69:$Q$74),3)</f>
        <v>2.7E-2</v>
      </c>
      <c r="S73" s="89">
        <v>0.1</v>
      </c>
      <c r="T73" s="89">
        <v>0</v>
      </c>
      <c r="U73" s="55">
        <f>IF(SUM(R73,S73,T73)&gt;0.5,0.5,SUM(R73,S73,T73))</f>
        <v>0.127</v>
      </c>
      <c r="V73" s="95">
        <v>0.46</v>
      </c>
      <c r="W73" s="103">
        <v>0.8</v>
      </c>
    </row>
    <row r="74" spans="1:33" s="66" customFormat="1" x14ac:dyDescent="0.25">
      <c r="A74" s="102">
        <v>6</v>
      </c>
      <c r="B74" s="67" t="s">
        <v>278</v>
      </c>
      <c r="C74" s="59" t="s">
        <v>279</v>
      </c>
      <c r="D74" s="60" t="s">
        <v>280</v>
      </c>
      <c r="E74" s="59" t="s">
        <v>281</v>
      </c>
      <c r="F74" s="63">
        <f>J74+U74+V74+W74</f>
        <v>3.4529999999999998</v>
      </c>
      <c r="G74" s="64" t="s">
        <v>282</v>
      </c>
      <c r="H74" s="64" t="s">
        <v>283</v>
      </c>
      <c r="I74" s="93">
        <v>5.5449999999999999</v>
      </c>
      <c r="J74" s="94">
        <f>ROUND((I74*$J$10)/MAX($I$69:$I$74),3)</f>
        <v>2.7149999999999999</v>
      </c>
      <c r="K74" s="89">
        <v>0.2</v>
      </c>
      <c r="L74" s="64">
        <f>ROUND((K74*$L$10)/MAX($K$69:$K$74),3)</f>
        <v>0.15</v>
      </c>
      <c r="M74" s="89">
        <v>0</v>
      </c>
      <c r="N74" s="64">
        <f>ROUND((M74*$N$10)/MAX($M$69:$M$74),3)</f>
        <v>0</v>
      </c>
      <c r="O74" s="64">
        <v>0.1</v>
      </c>
      <c r="P74" s="64">
        <f>ROUND((O74*$P$10)/MAX($O$69:$O$74),3)</f>
        <v>0.1</v>
      </c>
      <c r="Q74" s="60">
        <f>L74+N74+P74</f>
        <v>0.25</v>
      </c>
      <c r="R74" s="64">
        <f>ROUND((Q74*$R$10)/MAX($Q$69:$Q$74),3)</f>
        <v>0.16800000000000001</v>
      </c>
      <c r="S74" s="89">
        <v>0</v>
      </c>
      <c r="T74" s="89">
        <v>0</v>
      </c>
      <c r="U74" s="55">
        <f>IF(SUM(R74,S74,T74)&gt;0.5,0.5,SUM(R74,S74,T74))</f>
        <v>0.16800000000000001</v>
      </c>
      <c r="V74" s="95">
        <v>0.56999999999999995</v>
      </c>
      <c r="W74" s="103">
        <v>0</v>
      </c>
    </row>
    <row r="75" spans="1:33" x14ac:dyDescent="0.25">
      <c r="D75" s="144"/>
      <c r="J75" s="102"/>
      <c r="N75" s="5"/>
      <c r="P75" s="5"/>
      <c r="Q75" s="8"/>
      <c r="R75" s="5"/>
    </row>
    <row r="76" spans="1:33" ht="15.75" thickBot="1" x14ac:dyDescent="0.3">
      <c r="D76" s="144"/>
      <c r="Q76" s="8"/>
    </row>
    <row r="77" spans="1:33" ht="15.75" thickBot="1" x14ac:dyDescent="0.3">
      <c r="A77" s="101"/>
      <c r="B77" s="80"/>
      <c r="C77" s="80"/>
      <c r="D77" s="79"/>
      <c r="E77" s="80"/>
      <c r="F77" s="81"/>
      <c r="G77" s="82"/>
      <c r="H77" s="82"/>
      <c r="I77" s="83"/>
      <c r="J77" s="81"/>
      <c r="K77" s="84"/>
      <c r="L77" s="84"/>
      <c r="M77" s="84"/>
      <c r="N77" s="84"/>
      <c r="O77" s="84"/>
      <c r="P77" s="84"/>
      <c r="Q77" s="85"/>
      <c r="R77" s="84"/>
      <c r="S77" s="84"/>
      <c r="T77" s="84"/>
      <c r="U77" s="85"/>
      <c r="V77" s="81"/>
      <c r="W77" s="80"/>
    </row>
    <row r="78" spans="1:33" x14ac:dyDescent="0.25">
      <c r="A78" s="104"/>
      <c r="B78" s="105"/>
      <c r="C78" s="105"/>
      <c r="D78" s="106"/>
      <c r="E78" s="105"/>
      <c r="F78" s="72"/>
      <c r="G78" s="107"/>
      <c r="H78" s="107"/>
      <c r="I78" s="73"/>
      <c r="J78" s="72"/>
      <c r="K78" s="108"/>
      <c r="L78" s="108"/>
      <c r="M78" s="108"/>
      <c r="N78" s="108"/>
      <c r="O78" s="108"/>
      <c r="P78" s="108"/>
      <c r="Q78" s="76"/>
      <c r="R78" s="108"/>
      <c r="S78" s="108"/>
      <c r="T78" s="108"/>
      <c r="U78" s="76"/>
      <c r="V78" s="72"/>
      <c r="W78" s="105"/>
    </row>
    <row r="79" spans="1:33" s="105" customFormat="1" x14ac:dyDescent="0.25">
      <c r="A79" s="104"/>
      <c r="B79" s="153" t="s">
        <v>284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08"/>
      <c r="U79" s="76"/>
      <c r="V79" s="72"/>
    </row>
    <row r="80" spans="1:33" s="92" customFormat="1" x14ac:dyDescent="0.25">
      <c r="A80" s="99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74"/>
      <c r="U80" s="74"/>
      <c r="V80" s="74"/>
      <c r="W80" s="77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</row>
    <row r="81" spans="1:33" s="22" customFormat="1" x14ac:dyDescent="0.25">
      <c r="A81" s="99"/>
      <c r="B81" s="99"/>
      <c r="C81" s="99"/>
      <c r="D81" s="111"/>
      <c r="E81" s="99"/>
      <c r="F81" s="112"/>
      <c r="G81" s="102"/>
      <c r="H81" s="102"/>
      <c r="I81" s="113"/>
      <c r="J81" s="114"/>
      <c r="K81" s="114"/>
      <c r="L81" s="74"/>
      <c r="M81" s="114"/>
      <c r="N81" s="74"/>
      <c r="O81" s="114"/>
      <c r="P81" s="74"/>
      <c r="Q81" s="115"/>
      <c r="R81" s="74"/>
      <c r="S81" s="114"/>
      <c r="T81" s="114"/>
      <c r="U81" s="115"/>
      <c r="V81" s="114"/>
      <c r="W81" s="77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</row>
    <row r="82" spans="1:33" s="22" customFormat="1" x14ac:dyDescent="0.25">
      <c r="A82" s="99"/>
      <c r="B82" s="99"/>
      <c r="C82" s="99"/>
      <c r="D82" s="111"/>
      <c r="E82" s="99"/>
      <c r="F82" s="112"/>
      <c r="G82" s="102"/>
      <c r="H82" s="102"/>
      <c r="I82" s="113"/>
      <c r="J82" s="114"/>
      <c r="K82" s="114"/>
      <c r="L82" s="74"/>
      <c r="M82" s="114"/>
      <c r="N82" s="74"/>
      <c r="O82" s="114"/>
      <c r="P82" s="74"/>
      <c r="Q82" s="115"/>
      <c r="R82" s="74"/>
      <c r="S82" s="114"/>
      <c r="T82" s="114"/>
      <c r="U82" s="115"/>
      <c r="V82" s="114"/>
      <c r="W82" s="77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</row>
    <row r="84" spans="1:33" s="66" customFormat="1" x14ac:dyDescent="0.25">
      <c r="C84" s="117"/>
      <c r="D84" s="118"/>
      <c r="F84" s="112"/>
      <c r="G84" s="119"/>
      <c r="H84" s="119"/>
      <c r="I84" s="113"/>
      <c r="J84" s="114"/>
      <c r="K84" s="120"/>
      <c r="L84" s="121"/>
      <c r="M84" s="120"/>
      <c r="N84" s="121"/>
      <c r="O84" s="120"/>
      <c r="P84" s="121"/>
      <c r="Q84" s="122"/>
      <c r="R84" s="121"/>
      <c r="S84" s="120"/>
      <c r="T84" s="120"/>
      <c r="U84" s="123"/>
      <c r="V84" s="114"/>
      <c r="W84" s="77"/>
      <c r="X84" s="68"/>
      <c r="Y84" s="68"/>
      <c r="Z84" s="68"/>
      <c r="AA84" s="68"/>
      <c r="AB84" s="68"/>
      <c r="AC84" s="68"/>
      <c r="AD84" s="68"/>
      <c r="AE84" s="68"/>
      <c r="AF84" s="68"/>
      <c r="AG84" s="68"/>
    </row>
    <row r="85" spans="1:33" s="22" customFormat="1" x14ac:dyDescent="0.25">
      <c r="A85" s="99"/>
      <c r="B85" s="99"/>
      <c r="C85" s="99"/>
      <c r="D85" s="111"/>
      <c r="E85" s="99"/>
      <c r="F85" s="112"/>
      <c r="G85" s="102"/>
      <c r="H85" s="102"/>
      <c r="I85" s="113"/>
      <c r="J85" s="114"/>
      <c r="K85" s="114"/>
      <c r="L85" s="114"/>
      <c r="M85" s="114"/>
      <c r="N85" s="114"/>
      <c r="O85" s="114"/>
      <c r="P85" s="114"/>
      <c r="Q85" s="115"/>
      <c r="R85" s="114"/>
      <c r="S85" s="114"/>
      <c r="T85" s="114"/>
      <c r="U85" s="115"/>
      <c r="V85" s="114"/>
      <c r="W85" s="77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</row>
    <row r="86" spans="1:33" s="22" customFormat="1" x14ac:dyDescent="0.25">
      <c r="A86" s="99"/>
      <c r="B86" s="99"/>
      <c r="C86" s="99"/>
      <c r="D86" s="111"/>
      <c r="E86" s="99"/>
      <c r="F86" s="112"/>
      <c r="G86" s="109"/>
      <c r="H86" s="109"/>
      <c r="I86" s="113"/>
      <c r="J86" s="114"/>
      <c r="K86" s="114"/>
      <c r="L86" s="74"/>
      <c r="M86" s="114"/>
      <c r="N86" s="74"/>
      <c r="O86" s="114"/>
      <c r="P86" s="74"/>
      <c r="Q86" s="115"/>
      <c r="R86" s="74"/>
      <c r="S86" s="114"/>
      <c r="T86" s="114"/>
      <c r="U86" s="74"/>
      <c r="V86" s="13"/>
      <c r="W86" s="77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</row>
    <row r="87" spans="1:33" s="12" customFormat="1" x14ac:dyDescent="0.25">
      <c r="A87" s="124"/>
      <c r="T87" s="126"/>
      <c r="U87" s="127"/>
      <c r="V87" s="125"/>
    </row>
    <row r="88" spans="1:33" x14ac:dyDescent="0.25">
      <c r="D88" s="144"/>
      <c r="Q88" s="144"/>
    </row>
    <row r="89" spans="1:33" x14ac:dyDescent="0.25">
      <c r="D89" s="144"/>
      <c r="Q89" s="8"/>
    </row>
    <row r="90" spans="1:33" x14ac:dyDescent="0.25">
      <c r="D90" s="144"/>
      <c r="Q90" s="8"/>
    </row>
    <row r="91" spans="1:33" x14ac:dyDescent="0.25">
      <c r="D91" s="144"/>
      <c r="Q91" s="8"/>
    </row>
    <row r="92" spans="1:33" x14ac:dyDescent="0.25">
      <c r="D92" s="144"/>
      <c r="Q92" s="8"/>
    </row>
    <row r="93" spans="1:33" x14ac:dyDescent="0.25">
      <c r="D93" s="144"/>
      <c r="Q93" s="8"/>
    </row>
    <row r="94" spans="1:33" x14ac:dyDescent="0.25">
      <c r="D94" s="144"/>
      <c r="Q94" s="8"/>
    </row>
    <row r="95" spans="1:33" x14ac:dyDescent="0.25">
      <c r="D95" s="144"/>
      <c r="Q95" s="8"/>
    </row>
    <row r="96" spans="1:33" x14ac:dyDescent="0.25">
      <c r="D96" s="144"/>
      <c r="Q96" s="8"/>
    </row>
    <row r="97" spans="17:17" x14ac:dyDescent="0.25">
      <c r="Q97" s="8"/>
    </row>
    <row r="98" spans="17:17" x14ac:dyDescent="0.25">
      <c r="Q98" s="8"/>
    </row>
    <row r="99" spans="17:17" x14ac:dyDescent="0.25">
      <c r="Q99" s="8"/>
    </row>
    <row r="100" spans="17:17" x14ac:dyDescent="0.25">
      <c r="Q100" s="8"/>
    </row>
    <row r="101" spans="17:17" x14ac:dyDescent="0.25">
      <c r="Q101" s="8"/>
    </row>
    <row r="102" spans="17:17" x14ac:dyDescent="0.25">
      <c r="Q102" s="8"/>
    </row>
    <row r="103" spans="17:17" x14ac:dyDescent="0.25">
      <c r="Q103" s="8"/>
    </row>
    <row r="104" spans="17:17" x14ac:dyDescent="0.25">
      <c r="Q104" s="8"/>
    </row>
    <row r="105" spans="17:17" x14ac:dyDescent="0.25">
      <c r="Q105" s="8"/>
    </row>
    <row r="106" spans="17:17" x14ac:dyDescent="0.25">
      <c r="Q106" s="8"/>
    </row>
    <row r="107" spans="17:17" x14ac:dyDescent="0.25">
      <c r="Q107" s="8"/>
    </row>
    <row r="108" spans="17:17" x14ac:dyDescent="0.25">
      <c r="Q108" s="8"/>
    </row>
    <row r="109" spans="17:17" x14ac:dyDescent="0.25">
      <c r="Q109" s="8"/>
    </row>
    <row r="110" spans="17:17" x14ac:dyDescent="0.25">
      <c r="Q110" s="8"/>
    </row>
    <row r="111" spans="17:17" x14ac:dyDescent="0.25">
      <c r="Q111" s="8"/>
    </row>
    <row r="112" spans="17:17" x14ac:dyDescent="0.25">
      <c r="Q112" s="8"/>
    </row>
    <row r="113" spans="17:17" x14ac:dyDescent="0.25">
      <c r="Q113" s="8"/>
    </row>
    <row r="114" spans="17:17" x14ac:dyDescent="0.25">
      <c r="Q114" s="8"/>
    </row>
    <row r="115" spans="17:17" x14ac:dyDescent="0.25">
      <c r="Q115" s="8"/>
    </row>
    <row r="116" spans="17:17" x14ac:dyDescent="0.25">
      <c r="Q116" s="8"/>
    </row>
    <row r="117" spans="17:17" x14ac:dyDescent="0.25">
      <c r="Q117" s="8"/>
    </row>
    <row r="118" spans="17:17" x14ac:dyDescent="0.25">
      <c r="Q118" s="8"/>
    </row>
    <row r="119" spans="17:17" x14ac:dyDescent="0.25">
      <c r="Q119" s="8"/>
    </row>
    <row r="120" spans="17:17" x14ac:dyDescent="0.25">
      <c r="Q120" s="8"/>
    </row>
    <row r="121" spans="17:17" x14ac:dyDescent="0.25">
      <c r="Q121" s="8"/>
    </row>
    <row r="122" spans="17:17" x14ac:dyDescent="0.25">
      <c r="Q122" s="8"/>
    </row>
    <row r="123" spans="17:17" x14ac:dyDescent="0.25">
      <c r="Q123" s="8"/>
    </row>
    <row r="124" spans="17:17" x14ac:dyDescent="0.25">
      <c r="Q124" s="8"/>
    </row>
    <row r="125" spans="17:17" x14ac:dyDescent="0.25">
      <c r="Q125" s="8"/>
    </row>
    <row r="126" spans="17:17" x14ac:dyDescent="0.25">
      <c r="Q126" s="8"/>
    </row>
    <row r="127" spans="17:17" x14ac:dyDescent="0.25">
      <c r="Q127" s="8"/>
    </row>
    <row r="128" spans="17:17" x14ac:dyDescent="0.25">
      <c r="Q128" s="8"/>
    </row>
    <row r="129" spans="17:17" x14ac:dyDescent="0.25">
      <c r="Q129" s="8"/>
    </row>
    <row r="130" spans="17:17" x14ac:dyDescent="0.25">
      <c r="Q130" s="8"/>
    </row>
    <row r="131" spans="17:17" x14ac:dyDescent="0.25">
      <c r="Q131" s="8"/>
    </row>
    <row r="132" spans="17:17" x14ac:dyDescent="0.25">
      <c r="Q132" s="8"/>
    </row>
    <row r="133" spans="17:17" x14ac:dyDescent="0.25">
      <c r="Q133" s="8"/>
    </row>
    <row r="134" spans="17:17" x14ac:dyDescent="0.25">
      <c r="Q134" s="8"/>
    </row>
    <row r="135" spans="17:17" x14ac:dyDescent="0.25">
      <c r="Q135" s="8"/>
    </row>
    <row r="136" spans="17:17" x14ac:dyDescent="0.25">
      <c r="Q136" s="8"/>
    </row>
    <row r="137" spans="17:17" x14ac:dyDescent="0.25">
      <c r="Q137" s="8"/>
    </row>
    <row r="138" spans="17:17" x14ac:dyDescent="0.25">
      <c r="Q138" s="8"/>
    </row>
  </sheetData>
  <sheetProtection password="EA89" sheet="1" objects="1" scenarios="1"/>
  <sortState ref="B70:W74">
    <sortCondition descending="1" ref="F70:F74"/>
  </sortState>
  <mergeCells count="25">
    <mergeCell ref="K6:R6"/>
    <mergeCell ref="V6:V8"/>
    <mergeCell ref="F7:F10"/>
    <mergeCell ref="G7:J8"/>
    <mergeCell ref="K7:L8"/>
    <mergeCell ref="M7:N8"/>
    <mergeCell ref="O7:P8"/>
    <mergeCell ref="R7:R8"/>
    <mergeCell ref="S7:S8"/>
    <mergeCell ref="T7:T8"/>
    <mergeCell ref="U7:U8"/>
    <mergeCell ref="X9:Y9"/>
    <mergeCell ref="G39:I39"/>
    <mergeCell ref="K39:L39"/>
    <mergeCell ref="M39:N39"/>
    <mergeCell ref="O39:P39"/>
    <mergeCell ref="B79:S80"/>
    <mergeCell ref="G56:I56"/>
    <mergeCell ref="K56:L56"/>
    <mergeCell ref="M56:N56"/>
    <mergeCell ref="O56:P56"/>
    <mergeCell ref="G67:I67"/>
    <mergeCell ref="K67:L67"/>
    <mergeCell ref="M67:N67"/>
    <mergeCell ref="O67:P67"/>
  </mergeCells>
  <pageMargins left="0.15748031496062992" right="0.15748031496062992" top="0.15748031496062992" bottom="0.19685039370078741" header="0.31496062992125984" footer="0.31496062992125984"/>
  <pageSetup paperSize="8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4BAD27F59FE42B4637F398F40654B" ma:contentTypeVersion="12" ma:contentTypeDescription="Crear nuevo documento." ma:contentTypeScope="" ma:versionID="4e826b2f95745979b0987324222b969c">
  <xsd:schema xmlns:xsd="http://www.w3.org/2001/XMLSchema" xmlns:xs="http://www.w3.org/2001/XMLSchema" xmlns:p="http://schemas.microsoft.com/office/2006/metadata/properties" xmlns:ns2="c32ecf5e-18bc-4cc6-831e-795182470d19" xmlns:ns3="6886a53e-59cd-4a13-aa0c-6473b2e9a14c" targetNamespace="http://schemas.microsoft.com/office/2006/metadata/properties" ma:root="true" ma:fieldsID="af3fa65bd4e7c563373e0ccdffd5ddbc" ns2:_="" ns3:_="">
    <xsd:import namespace="c32ecf5e-18bc-4cc6-831e-795182470d19"/>
    <xsd:import namespace="6886a53e-59cd-4a13-aa0c-6473b2e9a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cf5e-18bc-4cc6-831e-795182470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6a53e-59cd-4a13-aa0c-6473b2e9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6DA99-7DFC-4928-8221-05E4FFD52E75}">
  <ds:schemaRefs>
    <ds:schemaRef ds:uri="http://purl.org/dc/elements/1.1/"/>
    <ds:schemaRef ds:uri="c32ecf5e-18bc-4cc6-831e-795182470d19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886a53e-59cd-4a13-aa0c-6473b2e9a14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A87616-E661-4EC7-9C54-C696F374F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ecf5e-18bc-4cc6-831e-795182470d19"/>
    <ds:schemaRef ds:uri="6886a53e-59cd-4a13-aa0c-6473b2e9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6B6B7B-BD3E-452D-B55C-100BDDD51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PREDOC UPNA 2019</vt:lpstr>
      <vt:lpstr>'PREDOC UPNA 2019'!Área_de_impresión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Estibaliz Urtaran</dc:creator>
  <cp:keywords/>
  <dc:description/>
  <cp:lastModifiedBy>Conchi Casado</cp:lastModifiedBy>
  <cp:revision/>
  <dcterms:created xsi:type="dcterms:W3CDTF">2020-02-26T11:08:09Z</dcterms:created>
  <dcterms:modified xsi:type="dcterms:W3CDTF">2020-05-26T08:01:47Z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0x0101001C44BAD27F59FE42B4637F398F40654B</vt:lpwstr>
  </property>
</Properties>
</file>