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\adm\inv\EXP_ABIERTOS\RRHH_UPNA\PREDOCTORALES\CONV2019_PREDOCUPNA_FIN2024\NUEVAS\ALEGACIONES_ABRIL\"/>
    </mc:Choice>
  </mc:AlternateContent>
  <workbookProtection workbookAlgorithmName="SHA-512" workbookHashValue="IOMS4Pd2XM7q723aCvoYDtzQsgxNq1lWCGmdNBLn7SqGpgCsKJvPVhP5W0eqMT7kPEilNcVHpyaN9qUBFyDZZw==" workbookSaltValue="ATMABvo4Kx4XVXzHd5XM6Q==" workbookSpinCount="100000" lockStructure="1"/>
  <bookViews>
    <workbookView xWindow="0" yWindow="0" windowWidth="19125" windowHeight="11010"/>
  </bookViews>
  <sheets>
    <sheet name="Hoja1" sheetId="1" r:id="rId1"/>
  </sheets>
  <definedNames>
    <definedName name="_xlnm.Print_Area" localSheetId="0">Hoja1!$A$1:$W$103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L64" i="1"/>
  <c r="J71" i="1" l="1"/>
  <c r="J72" i="1"/>
  <c r="J73" i="1"/>
  <c r="J74" i="1"/>
  <c r="J75" i="1"/>
  <c r="J70" i="1"/>
  <c r="O47" i="1" l="1"/>
  <c r="P52" i="1" l="1"/>
  <c r="P61" i="1"/>
  <c r="P47" i="1"/>
  <c r="P75" i="1"/>
  <c r="J52" i="1" l="1"/>
  <c r="J51" i="1"/>
  <c r="J62" i="1"/>
  <c r="J43" i="1"/>
  <c r="J44" i="1"/>
  <c r="J57" i="1"/>
  <c r="J47" i="1"/>
  <c r="J54" i="1"/>
  <c r="J53" i="1"/>
  <c r="J50" i="1"/>
  <c r="J63" i="1"/>
  <c r="J55" i="1"/>
  <c r="J56" i="1"/>
  <c r="J49" i="1"/>
  <c r="J46" i="1"/>
  <c r="J45" i="1"/>
  <c r="J42" i="1"/>
  <c r="J58" i="1"/>
  <c r="J59" i="1"/>
  <c r="J48" i="1"/>
  <c r="J60" i="1"/>
  <c r="J61" i="1"/>
  <c r="J85" i="1"/>
  <c r="J83" i="1"/>
  <c r="J81" i="1"/>
  <c r="J80" i="1"/>
  <c r="J84" i="1"/>
  <c r="J82" i="1"/>
  <c r="J14" i="1" l="1"/>
  <c r="J15" i="1" l="1"/>
  <c r="J35" i="1"/>
  <c r="J33" i="1"/>
  <c r="J26" i="1"/>
  <c r="J36" i="1"/>
  <c r="J19" i="1"/>
  <c r="J28" i="1"/>
  <c r="J22" i="1"/>
  <c r="J17" i="1"/>
  <c r="J25" i="1"/>
  <c r="J13" i="1"/>
  <c r="J27" i="1"/>
  <c r="J21" i="1"/>
  <c r="J34" i="1"/>
  <c r="J18" i="1"/>
  <c r="J24" i="1"/>
  <c r="J11" i="1"/>
  <c r="J16" i="1"/>
  <c r="J29" i="1"/>
  <c r="J12" i="1"/>
  <c r="J30" i="1"/>
  <c r="J23" i="1"/>
  <c r="J20" i="1"/>
  <c r="J31" i="1"/>
  <c r="J32" i="1"/>
  <c r="N85" i="1"/>
  <c r="N83" i="1"/>
  <c r="N81" i="1"/>
  <c r="N80" i="1"/>
  <c r="N84" i="1"/>
  <c r="N82" i="1"/>
  <c r="L85" i="1"/>
  <c r="L83" i="1"/>
  <c r="L81" i="1"/>
  <c r="L80" i="1"/>
  <c r="L84" i="1"/>
  <c r="L82" i="1"/>
  <c r="P70" i="1"/>
  <c r="P71" i="1"/>
  <c r="P73" i="1"/>
  <c r="P74" i="1"/>
  <c r="P69" i="1"/>
  <c r="P72" i="1"/>
  <c r="N70" i="1"/>
  <c r="N71" i="1"/>
  <c r="N73" i="1"/>
  <c r="N74" i="1"/>
  <c r="N69" i="1"/>
  <c r="N75" i="1"/>
  <c r="N72" i="1"/>
  <c r="L70" i="1"/>
  <c r="L71" i="1"/>
  <c r="L73" i="1"/>
  <c r="L74" i="1"/>
  <c r="L69" i="1"/>
  <c r="L75" i="1"/>
  <c r="L72" i="1"/>
  <c r="P62" i="1"/>
  <c r="P43" i="1"/>
  <c r="P44" i="1"/>
  <c r="P57" i="1"/>
  <c r="P54" i="1"/>
  <c r="P53" i="1"/>
  <c r="P50" i="1"/>
  <c r="P63" i="1"/>
  <c r="P55" i="1"/>
  <c r="P56" i="1"/>
  <c r="P49" i="1"/>
  <c r="P46" i="1"/>
  <c r="P64" i="1"/>
  <c r="P45" i="1"/>
  <c r="P42" i="1"/>
  <c r="P58" i="1"/>
  <c r="P59" i="1"/>
  <c r="P48" i="1"/>
  <c r="P60" i="1"/>
  <c r="P51" i="1"/>
  <c r="N52" i="1"/>
  <c r="N51" i="1"/>
  <c r="N62" i="1"/>
  <c r="N43" i="1"/>
  <c r="N44" i="1"/>
  <c r="N57" i="1"/>
  <c r="N47" i="1"/>
  <c r="N54" i="1"/>
  <c r="N53" i="1"/>
  <c r="N50" i="1"/>
  <c r="N63" i="1"/>
  <c r="N55" i="1"/>
  <c r="N56" i="1"/>
  <c r="N49" i="1"/>
  <c r="N46" i="1"/>
  <c r="N64" i="1"/>
  <c r="N45" i="1"/>
  <c r="N42" i="1"/>
  <c r="N58" i="1"/>
  <c r="N59" i="1"/>
  <c r="N48" i="1"/>
  <c r="N60" i="1"/>
  <c r="N61" i="1"/>
  <c r="L52" i="1"/>
  <c r="L51" i="1"/>
  <c r="L62" i="1"/>
  <c r="L43" i="1"/>
  <c r="L44" i="1"/>
  <c r="L57" i="1"/>
  <c r="L47" i="1"/>
  <c r="L54" i="1"/>
  <c r="L53" i="1"/>
  <c r="L50" i="1"/>
  <c r="L63" i="1"/>
  <c r="L55" i="1"/>
  <c r="L56" i="1"/>
  <c r="L49" i="1"/>
  <c r="L46" i="1"/>
  <c r="L45" i="1"/>
  <c r="L42" i="1"/>
  <c r="L58" i="1"/>
  <c r="L59" i="1"/>
  <c r="L48" i="1"/>
  <c r="L60" i="1"/>
  <c r="L61" i="1"/>
  <c r="P14" i="1"/>
  <c r="P12" i="1"/>
  <c r="P17" i="1"/>
  <c r="P18" i="1"/>
  <c r="P32" i="1"/>
  <c r="P29" i="1"/>
  <c r="P15" i="1"/>
  <c r="P34" i="1"/>
  <c r="P31" i="1"/>
  <c r="P16" i="1"/>
  <c r="P36" i="1"/>
  <c r="P21" i="1"/>
  <c r="P20" i="1"/>
  <c r="P37" i="1"/>
  <c r="P33" i="1"/>
  <c r="P27" i="1"/>
  <c r="P23" i="1"/>
  <c r="P11" i="1"/>
  <c r="P22" i="1"/>
  <c r="P13" i="1"/>
  <c r="P28" i="1"/>
  <c r="P24" i="1"/>
  <c r="P19" i="1"/>
  <c r="P25" i="1"/>
  <c r="P30" i="1"/>
  <c r="P26" i="1"/>
  <c r="P35" i="1"/>
  <c r="N14" i="1"/>
  <c r="N12" i="1"/>
  <c r="N17" i="1"/>
  <c r="N18" i="1"/>
  <c r="N32" i="1"/>
  <c r="N29" i="1"/>
  <c r="N15" i="1"/>
  <c r="N34" i="1"/>
  <c r="N31" i="1"/>
  <c r="N16" i="1"/>
  <c r="N36" i="1"/>
  <c r="N21" i="1"/>
  <c r="N20" i="1"/>
  <c r="N37" i="1"/>
  <c r="N33" i="1"/>
  <c r="N27" i="1"/>
  <c r="N23" i="1"/>
  <c r="N11" i="1"/>
  <c r="N22" i="1"/>
  <c r="N13" i="1"/>
  <c r="N28" i="1"/>
  <c r="N24" i="1"/>
  <c r="N19" i="1"/>
  <c r="N25" i="1"/>
  <c r="N30" i="1"/>
  <c r="N26" i="1"/>
  <c r="N35" i="1"/>
  <c r="L14" i="1"/>
  <c r="L12" i="1"/>
  <c r="L17" i="1"/>
  <c r="L18" i="1"/>
  <c r="L32" i="1"/>
  <c r="L29" i="1"/>
  <c r="L15" i="1"/>
  <c r="L34" i="1"/>
  <c r="L31" i="1"/>
  <c r="L16" i="1"/>
  <c r="L36" i="1"/>
  <c r="L21" i="1"/>
  <c r="L20" i="1"/>
  <c r="L37" i="1"/>
  <c r="L33" i="1"/>
  <c r="L27" i="1"/>
  <c r="L23" i="1"/>
  <c r="L11" i="1"/>
  <c r="L22" i="1"/>
  <c r="L13" i="1"/>
  <c r="L28" i="1"/>
  <c r="L24" i="1"/>
  <c r="L19" i="1"/>
  <c r="L25" i="1"/>
  <c r="L30" i="1"/>
  <c r="L26" i="1"/>
  <c r="L35" i="1"/>
  <c r="Q26" i="1" l="1"/>
  <c r="Q14" i="1"/>
  <c r="Q60" i="1"/>
  <c r="Q47" i="1"/>
  <c r="Q61" i="1"/>
  <c r="Q23" i="1"/>
  <c r="Q57" i="1"/>
  <c r="Q73" i="1"/>
  <c r="Q18" i="1" l="1"/>
  <c r="Q27" i="1"/>
  <c r="Q21" i="1" l="1"/>
  <c r="Q74" i="1"/>
  <c r="Q37" i="1"/>
  <c r="Q55" i="1"/>
  <c r="Q32" i="1"/>
  <c r="Q48" i="1"/>
  <c r="Q28" i="1"/>
  <c r="Q52" i="1"/>
  <c r="Q64" i="1"/>
  <c r="Q33" i="1"/>
  <c r="Q35" i="1"/>
  <c r="Q29" i="1"/>
  <c r="Q30" i="1"/>
  <c r="Q70" i="1" l="1"/>
  <c r="Q72" i="1"/>
  <c r="Q71" i="1"/>
  <c r="Q53" i="1"/>
  <c r="Q45" i="1"/>
  <c r="Q46" i="1"/>
  <c r="Q20" i="1"/>
  <c r="Q31" i="1" l="1"/>
  <c r="Q36" i="1"/>
  <c r="Q34" i="1"/>
  <c r="Q69" i="1"/>
  <c r="Q75" i="1"/>
  <c r="Q22" i="1"/>
  <c r="Q56" i="1"/>
  <c r="R72" i="1" l="1"/>
  <c r="U72" i="1" s="1"/>
  <c r="F72" i="1" s="1"/>
  <c r="R75" i="1"/>
  <c r="U75" i="1" s="1"/>
  <c r="R69" i="1"/>
  <c r="U69" i="1" s="1"/>
  <c r="R73" i="1"/>
  <c r="U73" i="1" s="1"/>
  <c r="R70" i="1"/>
  <c r="U70" i="1" s="1"/>
  <c r="R71" i="1"/>
  <c r="U71" i="1" s="1"/>
  <c r="R74" i="1"/>
  <c r="U74" i="1" s="1"/>
  <c r="Q49" i="1"/>
  <c r="F70" i="1" l="1"/>
  <c r="F73" i="1"/>
  <c r="F69" i="1"/>
  <c r="F74" i="1"/>
  <c r="F71" i="1"/>
  <c r="F75" i="1"/>
  <c r="Q12" i="1"/>
  <c r="Q17" i="1"/>
  <c r="Q54" i="1"/>
  <c r="Q15" i="1"/>
  <c r="Q43" i="1"/>
  <c r="Q13" i="1"/>
  <c r="Q25" i="1"/>
  <c r="Q11" i="1" l="1"/>
  <c r="Q24" i="1"/>
  <c r="Q19" i="1"/>
  <c r="Q62" i="1" l="1"/>
  <c r="Q44" i="1"/>
  <c r="Q50" i="1"/>
  <c r="Q63" i="1"/>
  <c r="Q42" i="1"/>
  <c r="Q58" i="1"/>
  <c r="Q59" i="1"/>
  <c r="Q16" i="1"/>
  <c r="R16" i="1" l="1"/>
  <c r="U16" i="1" s="1"/>
  <c r="R17" i="1"/>
  <c r="U17" i="1" s="1"/>
  <c r="R32" i="1"/>
  <c r="U32" i="1" s="1"/>
  <c r="R26" i="1"/>
  <c r="U26" i="1" s="1"/>
  <c r="R30" i="1"/>
  <c r="U30" i="1" s="1"/>
  <c r="R36" i="1"/>
  <c r="U36" i="1" s="1"/>
  <c r="R15" i="1"/>
  <c r="U15" i="1" s="1"/>
  <c r="R33" i="1"/>
  <c r="U33" i="1" s="1"/>
  <c r="R23" i="1"/>
  <c r="U23" i="1" s="1"/>
  <c r="R12" i="1"/>
  <c r="U12" i="1" s="1"/>
  <c r="R28" i="1"/>
  <c r="U28" i="1" s="1"/>
  <c r="R37" i="1"/>
  <c r="U37" i="1" s="1"/>
  <c r="R21" i="1"/>
  <c r="U21" i="1" s="1"/>
  <c r="R35" i="1"/>
  <c r="U35" i="1" s="1"/>
  <c r="F35" i="1" s="1"/>
  <c r="R20" i="1"/>
  <c r="U20" i="1" s="1"/>
  <c r="R34" i="1"/>
  <c r="U34" i="1" s="1"/>
  <c r="R14" i="1"/>
  <c r="U14" i="1" s="1"/>
  <c r="R18" i="1"/>
  <c r="U18" i="1" s="1"/>
  <c r="R22" i="1"/>
  <c r="U22" i="1" s="1"/>
  <c r="R25" i="1"/>
  <c r="U25" i="1" s="1"/>
  <c r="R27" i="1"/>
  <c r="U27" i="1" s="1"/>
  <c r="R29" i="1"/>
  <c r="U29" i="1" s="1"/>
  <c r="R31" i="1"/>
  <c r="U31" i="1" s="1"/>
  <c r="R13" i="1"/>
  <c r="U13" i="1" s="1"/>
  <c r="R11" i="1"/>
  <c r="U11" i="1" s="1"/>
  <c r="R24" i="1"/>
  <c r="U24" i="1" s="1"/>
  <c r="R19" i="1"/>
  <c r="U19" i="1" s="1"/>
  <c r="Q51" i="1"/>
  <c r="R58" i="1" s="1"/>
  <c r="U58" i="1" s="1"/>
  <c r="F58" i="1" s="1"/>
  <c r="Q82" i="1"/>
  <c r="Q85" i="1"/>
  <c r="Q80" i="1"/>
  <c r="Q84" i="1"/>
  <c r="Q81" i="1"/>
  <c r="Q83" i="1"/>
  <c r="R42" i="1" l="1"/>
  <c r="U42" i="1" s="1"/>
  <c r="F42" i="1" s="1"/>
  <c r="R44" i="1"/>
  <c r="U44" i="1" s="1"/>
  <c r="F44" i="1" s="1"/>
  <c r="R53" i="1"/>
  <c r="U53" i="1" s="1"/>
  <c r="F53" i="1" s="1"/>
  <c r="R52" i="1"/>
  <c r="U52" i="1" s="1"/>
  <c r="F52" i="1" s="1"/>
  <c r="R43" i="1"/>
  <c r="U43" i="1" s="1"/>
  <c r="F43" i="1" s="1"/>
  <c r="R54" i="1"/>
  <c r="U54" i="1" s="1"/>
  <c r="F54" i="1" s="1"/>
  <c r="R63" i="1"/>
  <c r="U63" i="1" s="1"/>
  <c r="F63" i="1" s="1"/>
  <c r="R46" i="1"/>
  <c r="U46" i="1" s="1"/>
  <c r="F46" i="1" s="1"/>
  <c r="R61" i="1"/>
  <c r="U61" i="1" s="1"/>
  <c r="F61" i="1" s="1"/>
  <c r="R45" i="1"/>
  <c r="U45" i="1" s="1"/>
  <c r="F45" i="1" s="1"/>
  <c r="R64" i="1"/>
  <c r="U64" i="1" s="1"/>
  <c r="F64" i="1" s="1"/>
  <c r="R59" i="1"/>
  <c r="U59" i="1" s="1"/>
  <c r="F59" i="1" s="1"/>
  <c r="R49" i="1"/>
  <c r="U49" i="1" s="1"/>
  <c r="F49" i="1" s="1"/>
  <c r="R55" i="1"/>
  <c r="U55" i="1" s="1"/>
  <c r="F55" i="1" s="1"/>
  <c r="R60" i="1"/>
  <c r="U60" i="1" s="1"/>
  <c r="F60" i="1" s="1"/>
  <c r="R51" i="1"/>
  <c r="U51" i="1" s="1"/>
  <c r="F51" i="1" s="1"/>
  <c r="R62" i="1"/>
  <c r="U62" i="1" s="1"/>
  <c r="F62" i="1" s="1"/>
  <c r="R56" i="1"/>
  <c r="U56" i="1" s="1"/>
  <c r="F56" i="1" s="1"/>
  <c r="R48" i="1"/>
  <c r="U48" i="1" s="1"/>
  <c r="F48" i="1" s="1"/>
  <c r="R47" i="1"/>
  <c r="U47" i="1" s="1"/>
  <c r="F47" i="1" s="1"/>
  <c r="R57" i="1"/>
  <c r="U57" i="1" s="1"/>
  <c r="F57" i="1" s="1"/>
  <c r="R50" i="1"/>
  <c r="U50" i="1" s="1"/>
  <c r="F50" i="1" s="1"/>
  <c r="R81" i="1"/>
  <c r="U81" i="1" s="1"/>
  <c r="F81" i="1" s="1"/>
  <c r="R83" i="1"/>
  <c r="U83" i="1" s="1"/>
  <c r="F83" i="1" s="1"/>
  <c r="R85" i="1"/>
  <c r="U85" i="1" s="1"/>
  <c r="F85" i="1" s="1"/>
  <c r="R82" i="1"/>
  <c r="R84" i="1"/>
  <c r="R80" i="1"/>
  <c r="F21" i="1"/>
  <c r="F19" i="1"/>
  <c r="F13" i="1"/>
  <c r="F14" i="1"/>
  <c r="F23" i="1"/>
  <c r="F26" i="1"/>
  <c r="F16" i="1"/>
  <c r="F27" i="1"/>
  <c r="F18" i="1"/>
  <c r="F15" i="1"/>
  <c r="F34" i="1"/>
  <c r="F36" i="1"/>
  <c r="F25" i="1"/>
  <c r="F20" i="1"/>
  <c r="F28" i="1"/>
  <c r="F30" i="1"/>
  <c r="F24" i="1"/>
  <c r="F31" i="1"/>
  <c r="F12" i="1"/>
  <c r="F17" i="1"/>
  <c r="F11" i="1"/>
  <c r="F37" i="1"/>
  <c r="F29" i="1"/>
  <c r="F33" i="1"/>
  <c r="F32" i="1"/>
  <c r="F22" i="1"/>
  <c r="U82" i="1" l="1"/>
  <c r="F82" i="1" s="1"/>
  <c r="U80" i="1"/>
  <c r="F80" i="1" s="1"/>
  <c r="U84" i="1"/>
  <c r="F84" i="1" s="1"/>
</calcChain>
</file>

<file path=xl/sharedStrings.xml><?xml version="1.0" encoding="utf-8"?>
<sst xmlns="http://schemas.openxmlformats.org/spreadsheetml/2006/main" count="469" uniqueCount="309">
  <si>
    <t>Grupo de áreas A</t>
  </si>
  <si>
    <t>Solicitante</t>
  </si>
  <si>
    <t>Director/a</t>
  </si>
  <si>
    <t>GRUPO</t>
  </si>
  <si>
    <t>Responsable Grupo</t>
  </si>
  <si>
    <t>Puntuación TOTAL</t>
  </si>
  <si>
    <t>media</t>
  </si>
  <si>
    <t>expediente</t>
  </si>
  <si>
    <t>promoción</t>
  </si>
  <si>
    <t>ponderada</t>
  </si>
  <si>
    <t>EXPEDIENTE</t>
  </si>
  <si>
    <t xml:space="preserve">NORMALIZADO </t>
  </si>
  <si>
    <t>bruto</t>
  </si>
  <si>
    <t xml:space="preserve">normalizado </t>
  </si>
  <si>
    <t>publicaciones</t>
  </si>
  <si>
    <t xml:space="preserve">congresos </t>
  </si>
  <si>
    <t>normalizado</t>
  </si>
  <si>
    <t>proyectos</t>
  </si>
  <si>
    <t>suma</t>
  </si>
  <si>
    <t>total</t>
  </si>
  <si>
    <t>CURSOS</t>
  </si>
  <si>
    <t>MOVILIDAD</t>
  </si>
  <si>
    <t>máx.</t>
  </si>
  <si>
    <t>TOTAL</t>
  </si>
  <si>
    <t>MÉRITOS</t>
  </si>
  <si>
    <t>Beloso Legarra, Javier</t>
  </si>
  <si>
    <t>López Martín, Antonio</t>
  </si>
  <si>
    <t>Grupo de áreas B</t>
  </si>
  <si>
    <t>Cruz Quesada, Guillermo</t>
  </si>
  <si>
    <t>Garrido Segovia, Julián</t>
  </si>
  <si>
    <t>Echeverría Morrás, Jesús Carmelo</t>
  </si>
  <si>
    <t>Rubio Zamora, Oliver</t>
  </si>
  <si>
    <t>Navallas Irujo, Javier</t>
  </si>
  <si>
    <t>Malanda Trigueros, Armando</t>
  </si>
  <si>
    <t>Jaúregui López, Irati</t>
  </si>
  <si>
    <t>Beruete Díaz, Miguel</t>
  </si>
  <si>
    <t>Ederra Urzainqui, Iñigo</t>
  </si>
  <si>
    <t>Grupo de áreas C</t>
  </si>
  <si>
    <t>Grupo de áreas D</t>
  </si>
  <si>
    <t>Sagardoy Leuza, Iñaki</t>
  </si>
  <si>
    <t>Uribe Oyarbide, José María</t>
  </si>
  <si>
    <t>Jamal Saad Al-Rahamneh, Anas</t>
  </si>
  <si>
    <t>Escola Astrain, José Javier</t>
  </si>
  <si>
    <t>González de Mendivil Moreno, José Ramón</t>
  </si>
  <si>
    <t>Vicente Eceiza, Mikel Gonzalo</t>
  </si>
  <si>
    <t>Zabalza Aznárez, Ana</t>
  </si>
  <si>
    <t>Arrese-Igor Sánchez, César</t>
  </si>
  <si>
    <t>Redondo Muñoz, Marta</t>
  </si>
  <si>
    <t>Arozarena Martinicorena, Imanol</t>
  </si>
  <si>
    <t>Solano Goñi, Cristina</t>
  </si>
  <si>
    <t>García de Vicuña Bilbao, Daniel</t>
  </si>
  <si>
    <t>Mallor Giménez, Fermín</t>
  </si>
  <si>
    <t>Jiménez Durango, Cristian Esteban</t>
  </si>
  <si>
    <t>Matías Maestro, Ignacio Raúl</t>
  </si>
  <si>
    <t>López-Amo Sainz, Manuel</t>
  </si>
  <si>
    <t>Cittadini, Aurora</t>
  </si>
  <si>
    <t>Sarriés Martínez, Mª Victoria</t>
  </si>
  <si>
    <t>Purroy Unanua, Antonio</t>
  </si>
  <si>
    <t>Soto Cabria, Adrián</t>
  </si>
  <si>
    <t>Ursúa Rubio, Alfredo</t>
  </si>
  <si>
    <t>Marroyo Palomo, Luis María</t>
  </si>
  <si>
    <t>Urdangarin Iztueta, Arantxa</t>
  </si>
  <si>
    <t>Gómez-Cabrero López, David</t>
  </si>
  <si>
    <t>Izquiero Redín, Mikel</t>
  </si>
  <si>
    <t>Imas González, José Javier</t>
  </si>
  <si>
    <t>Ruiz Zamarreño, Carlos</t>
  </si>
  <si>
    <t>Imízcoz Aramburu, Mikel</t>
  </si>
  <si>
    <t>Pellejero Alcázar, Ismael</t>
  </si>
  <si>
    <t>Gandía Pascual, Luis María</t>
  </si>
  <si>
    <t>Recarey Rodríguez, Anel Eduardo</t>
  </si>
  <si>
    <t>Izquierdo Redín, Mikel</t>
  </si>
  <si>
    <t>Cristea, María Isabella</t>
  </si>
  <si>
    <t>Sánchez de la Yncera, Ignacio</t>
  </si>
  <si>
    <t>Cornejo Ibergallartu, Alfonso</t>
  </si>
  <si>
    <t>Martínez Merino, Victor Javier</t>
  </si>
  <si>
    <t>Elia Lorente, Víctor</t>
  </si>
  <si>
    <t>Moreno Lostao, Almudena</t>
  </si>
  <si>
    <t>Díaz de Rada Igúzquiza, Vidal</t>
  </si>
  <si>
    <t>Teixé Roig, Júlia</t>
  </si>
  <si>
    <t>Arzamendi Manterola, María Cruz</t>
  </si>
  <si>
    <t>Diéguez Elizondo, Pedro</t>
  </si>
  <si>
    <t>Prieto Hernández, Yarelis</t>
  </si>
  <si>
    <t>Trigueros Chavarría, Luis Lenin</t>
  </si>
  <si>
    <t>Falcone Lanas, Francisco</t>
  </si>
  <si>
    <t>Santano Rivero, Desiree</t>
  </si>
  <si>
    <t>Arregui San Martín, Fco Javier</t>
  </si>
  <si>
    <t>Dominguez Rodríguez, Ismel</t>
  </si>
  <si>
    <t>Corres Sanz, Jesús María</t>
  </si>
  <si>
    <t>Fumanal Idocin, Javier</t>
  </si>
  <si>
    <t>Bustince Sola, Humberto</t>
  </si>
  <si>
    <t>Carbonell Osuna, Kevin</t>
  </si>
  <si>
    <t>Jaime Jiménez, Oscar</t>
  </si>
  <si>
    <t>Oliva Serrano, Jesús</t>
  </si>
  <si>
    <t>Gil Campillo, Celia</t>
  </si>
  <si>
    <t>Farrán Blanch, Inmaculada</t>
  </si>
  <si>
    <t>Veramendi Charola, Jon</t>
  </si>
  <si>
    <t>Idárraga Vélez, Ángela María</t>
  </si>
  <si>
    <t>Korili, Sophia</t>
  </si>
  <si>
    <t>Gil Bravo, Antonio</t>
  </si>
  <si>
    <t>Teniente Vanillas, Jorge</t>
  </si>
  <si>
    <t>Matilla Cuenca, Lara</t>
  </si>
  <si>
    <t>López Andrés, Natalia</t>
  </si>
  <si>
    <t>Lizarraga Rada, Mikel</t>
  </si>
  <si>
    <t>Jimeno Aranguren, Roldán</t>
  </si>
  <si>
    <t>Olaizola Nogales, Inés</t>
  </si>
  <si>
    <t>ACTIVIDAD INVESTIGADORA</t>
  </si>
  <si>
    <t>Martínez Rodríguez, Ana</t>
  </si>
  <si>
    <t>Escors Murugarren, David</t>
  </si>
  <si>
    <t>Rodríguez Rodríguez, Armando</t>
  </si>
  <si>
    <t>Galarza Galarza, Marko</t>
  </si>
  <si>
    <t>Caicedo Leitón, Ana Lucía</t>
  </si>
  <si>
    <t>Larraza Quintana, Martín</t>
  </si>
  <si>
    <t>Eciolaza Ferrando, Adrián</t>
  </si>
  <si>
    <t>López Patiño, Carmenza</t>
  </si>
  <si>
    <t>Virseda Chamorro, Paloma</t>
  </si>
  <si>
    <t>Maté Caballero, Juan Ignacio</t>
  </si>
  <si>
    <t>Bretos Azcona, Pablo Evaristo</t>
  </si>
  <si>
    <t>Cabasés Hita, Juan Manuel</t>
  </si>
  <si>
    <t>García Tabar, Amaia</t>
  </si>
  <si>
    <t>Irigoien Irirarte, Inazio</t>
  </si>
  <si>
    <t>Muro Erreguerena, Julio</t>
  </si>
  <si>
    <t>Martínez Caraballo, María de la Caridad</t>
  </si>
  <si>
    <t>Socorro Leránoz, Abian Bentor</t>
  </si>
  <si>
    <t>Miquelez Erburu, Unai</t>
  </si>
  <si>
    <t>Aguado Jiménez, Roberto</t>
  </si>
  <si>
    <t>Palacios Herrero, Pablo</t>
  </si>
  <si>
    <t>López García, Jose Luis</t>
  </si>
  <si>
    <t>Iglesias Rey, Sara</t>
  </si>
  <si>
    <t>López Molina, Carlos</t>
  </si>
  <si>
    <t>Alemán Aróstegui, Lorena</t>
  </si>
  <si>
    <t>Arcocha Mendinueta, Elorri</t>
  </si>
  <si>
    <t>Majuelo Gil, Emilio</t>
  </si>
  <si>
    <t>Lana Berasain, Jose Miguel</t>
  </si>
  <si>
    <t>Vicente Gómara, Adrián</t>
  </si>
  <si>
    <t>Del Villar Fernández, Ignacio</t>
  </si>
  <si>
    <t>Delgado Zabala, Oihane</t>
  </si>
  <si>
    <t>Goñi Garatea, Mikel</t>
  </si>
  <si>
    <t>Giménez Díaz, Rafael</t>
  </si>
  <si>
    <t>Aldaz Lusarreta, Alaitz</t>
  </si>
  <si>
    <t>Merino Antón, Gorka</t>
  </si>
  <si>
    <t>Beriain Apesteguia, María José</t>
  </si>
  <si>
    <t>Ospina Trujillo, Carlos Fernando</t>
  </si>
  <si>
    <t>Faulin Fajardo, Francisco Javier</t>
  </si>
  <si>
    <t>Zambrano Contreras, Sandra Milena</t>
  </si>
  <si>
    <t>Villamizar Villamizar, Álvaro Eulalio</t>
  </si>
  <si>
    <t>Cimminelli D´Elia, María José</t>
  </si>
  <si>
    <t>Esparza Catalán, Irene</t>
  </si>
  <si>
    <t>Santiago Arriazu, David</t>
  </si>
  <si>
    <t>Gómez Laso, Miguel Angel</t>
  </si>
  <si>
    <t>Uriz Martín, Mikel Xabier</t>
  </si>
  <si>
    <t>Galar Idoate, Mikel</t>
  </si>
  <si>
    <t>Corrales Lay, Luis Raydel</t>
  </si>
  <si>
    <t>Goicoechea Fernández, Javier</t>
  </si>
  <si>
    <t>Maisterra Udi, Maitane</t>
  </si>
  <si>
    <t>Ancín Azpilicueta, Mª Carmen</t>
  </si>
  <si>
    <t>Seco Meneses, Andrés</t>
  </si>
  <si>
    <t>Cai, Xiaowei</t>
  </si>
  <si>
    <t>Cortiñas Ugalde, Mónica</t>
  </si>
  <si>
    <t>Cebollada Calvo, José Javier</t>
  </si>
  <si>
    <t>López Sáenz, Sandra</t>
  </si>
  <si>
    <t>Álvarez Mozos, Jesús</t>
  </si>
  <si>
    <t>Martínez Clamens, Alexandra</t>
  </si>
  <si>
    <t>De los Santos Bacariza, Alejandra</t>
  </si>
  <si>
    <t>Kochan, Grazyna</t>
  </si>
  <si>
    <t>-</t>
  </si>
  <si>
    <t>Ruiz de Sabando Eguizabal, Ainara</t>
  </si>
  <si>
    <t>Ramos Arroyo, Mª Antonia</t>
  </si>
  <si>
    <t>Parras Jurado, Ana</t>
  </si>
  <si>
    <t>Murillo Martínez, Jesús</t>
  </si>
  <si>
    <t>Caballero Murillo, Primitivo</t>
  </si>
  <si>
    <t>Chocarro Álvarez, Javier</t>
  </si>
  <si>
    <t>Urriza Leoz, Miriam</t>
  </si>
  <si>
    <t>Bonilla Acosta, Harold</t>
  </si>
  <si>
    <t>Muga Caperos, Luis</t>
  </si>
  <si>
    <t>Corredor Casado, Pilar</t>
  </si>
  <si>
    <t>González Fernández, Gonzalo</t>
  </si>
  <si>
    <t>Canals Tresserras, Rosa María</t>
  </si>
  <si>
    <t>Castillo Martínez, Federico</t>
  </si>
  <si>
    <t>Piñeiro Ben, Enrique</t>
  </si>
  <si>
    <t>Loayssa Lara, Alayn</t>
  </si>
  <si>
    <t>Carrillo García, María Cristina</t>
  </si>
  <si>
    <t>Imbert Rodríguez, Juan Bosco</t>
  </si>
  <si>
    <t>Herrera Álvarez, Ximena</t>
  </si>
  <si>
    <t>Blanco Vaca, Juan Antonio</t>
  </si>
  <si>
    <t>Ulazia Garmendia, Ane</t>
  </si>
  <si>
    <t>Guerrero Setas, David</t>
  </si>
  <si>
    <t>Zaratiegui Urdin, Javier</t>
  </si>
  <si>
    <t>Portero Egea, Laura</t>
  </si>
  <si>
    <t>Burguete Gorosquieta, Mikel</t>
  </si>
  <si>
    <t>Mugueta Moreno, Iñigo</t>
  </si>
  <si>
    <t>Saralegui Gainza, Amaia</t>
  </si>
  <si>
    <t>San Martín Rodríguez, Leticia</t>
  </si>
  <si>
    <t>Rayon Valpuesta, Esperanza</t>
  </si>
  <si>
    <t>Williamson, Kyran</t>
  </si>
  <si>
    <t>Bariáin Aisa, Cándido</t>
  </si>
  <si>
    <t>1 UE</t>
  </si>
  <si>
    <t>0,8 PN</t>
  </si>
  <si>
    <t>0,5 CCAA</t>
  </si>
  <si>
    <t>0,3 otros(Plan Prom.; contratos OTRI…)</t>
  </si>
  <si>
    <t>Mena Mosquera, Jhorlyn Enrique</t>
  </si>
  <si>
    <t>Ramírez Vaquero, Eloisa</t>
  </si>
  <si>
    <t>Biurrun Quel, Carlos</t>
  </si>
  <si>
    <t>EXCLUÍDOS</t>
  </si>
  <si>
    <t>6,854 y 8,658</t>
  </si>
  <si>
    <t>7,07 y 8,36</t>
  </si>
  <si>
    <t>7,354 y 8,79</t>
  </si>
  <si>
    <t>6,76 y 8,37</t>
  </si>
  <si>
    <t>8,63 y 9,119</t>
  </si>
  <si>
    <t>7,175 y 7,84</t>
  </si>
  <si>
    <t>7,14 y 8,44</t>
  </si>
  <si>
    <t>7,865 y 8,855</t>
  </si>
  <si>
    <t>6,929 y 8,41</t>
  </si>
  <si>
    <t>6,78 y 7,66</t>
  </si>
  <si>
    <t>6,478 y 8,06</t>
  </si>
  <si>
    <t>8,903 y 8,869</t>
  </si>
  <si>
    <t>6,92 y 7,93</t>
  </si>
  <si>
    <t>6,309 y 7,96</t>
  </si>
  <si>
    <t>6,375 y 8,495</t>
  </si>
  <si>
    <t>7,19 y 8,35</t>
  </si>
  <si>
    <t>8,558 y 8,525</t>
  </si>
  <si>
    <t>7,03 y 8,43</t>
  </si>
  <si>
    <t>6,965 y 8,69</t>
  </si>
  <si>
    <t>7,35 y 8,44</t>
  </si>
  <si>
    <t>7,783 y 8,987</t>
  </si>
  <si>
    <t>6,94 y 8,47</t>
  </si>
  <si>
    <t>6,358 y 7,265</t>
  </si>
  <si>
    <t>6,6 y 7,93</t>
  </si>
  <si>
    <t>7,57 y 8,148</t>
  </si>
  <si>
    <t>6,79 y 8,1</t>
  </si>
  <si>
    <t>7,70 y 9,2</t>
  </si>
  <si>
    <t>7,42 y 8,71</t>
  </si>
  <si>
    <t>6,866 y 8,50</t>
  </si>
  <si>
    <t>8,11 y 9,04</t>
  </si>
  <si>
    <t>7,19 y 9,03</t>
  </si>
  <si>
    <t>6,38 y 8,29</t>
  </si>
  <si>
    <t>6,98 y 8,356</t>
  </si>
  <si>
    <t>7,5 y 8,4</t>
  </si>
  <si>
    <t>7,33 y 8,92</t>
  </si>
  <si>
    <t>8,12 y 8,75</t>
  </si>
  <si>
    <t>7,3 y 8,92</t>
  </si>
  <si>
    <t>7,68 y 9,51</t>
  </si>
  <si>
    <t>7,98 y 8,92</t>
  </si>
  <si>
    <t>7,10 y 8,5</t>
  </si>
  <si>
    <t>7,50 y 8,5</t>
  </si>
  <si>
    <t>7,43 y 8,76</t>
  </si>
  <si>
    <t>7,71 y 8,92</t>
  </si>
  <si>
    <t>8,46 y 9,2</t>
  </si>
  <si>
    <t>7,99 y 8,5</t>
  </si>
  <si>
    <t>7,144 y 8,31</t>
  </si>
  <si>
    <t>7,58 y 8,277</t>
  </si>
  <si>
    <t>7,18 y 8,447</t>
  </si>
  <si>
    <t>8,3 y 9,21</t>
  </si>
  <si>
    <t>6,915 y 8,841</t>
  </si>
  <si>
    <t>6,55 y 8,12</t>
  </si>
  <si>
    <t>6,384 y 8,05</t>
  </si>
  <si>
    <t>6,523 y 8,456</t>
  </si>
  <si>
    <t>5,86 y 7,952</t>
  </si>
  <si>
    <t>7,99 y 8,2</t>
  </si>
  <si>
    <t>8,01 y 8,361</t>
  </si>
  <si>
    <t>6,6 y 7,71</t>
  </si>
  <si>
    <t>7,55 y 9,04</t>
  </si>
  <si>
    <t>7,56 y 9,3</t>
  </si>
  <si>
    <t>7,64 y 8,108</t>
  </si>
  <si>
    <t>7,99 y 8,44</t>
  </si>
  <si>
    <t>7,08 y 7,68</t>
  </si>
  <si>
    <t>7,99 y 8,92</t>
  </si>
  <si>
    <t>9,38 y 8,85</t>
  </si>
  <si>
    <t>6,89 y 8,92</t>
  </si>
  <si>
    <t>9,54 y 9,77</t>
  </si>
  <si>
    <t>8,12 y 6,92</t>
  </si>
  <si>
    <t>6,3 y 7,75</t>
  </si>
  <si>
    <t>8,64 y 7,997</t>
  </si>
  <si>
    <t>6,96 y 8,23</t>
  </si>
  <si>
    <t>5,88 y 7,746</t>
  </si>
  <si>
    <t>8,31 y 6,985</t>
  </si>
  <si>
    <t>7,19 y 6,79</t>
  </si>
  <si>
    <t>6,51 y 9,09</t>
  </si>
  <si>
    <t>6,678, 8,614, 8,081</t>
  </si>
  <si>
    <t>6,70, 8,05 y 8,37</t>
  </si>
  <si>
    <t>A: 6; B: 6, C: 1 y  D: 1</t>
  </si>
  <si>
    <t>1 mejor expediente</t>
  </si>
  <si>
    <t>6,56 y 8,61</t>
  </si>
  <si>
    <t>7,83 y 8,51</t>
  </si>
  <si>
    <t>7,2 y 7,87</t>
  </si>
  <si>
    <t>José Miguel Beriain Rázquin</t>
  </si>
  <si>
    <t>Resolución 1997/2018, de 11 de octubre</t>
  </si>
  <si>
    <t>6,89 y 8,90</t>
  </si>
  <si>
    <t>6,85 y 8,71</t>
  </si>
  <si>
    <t>6,89 y 9,124</t>
  </si>
  <si>
    <t>8,01 y 9,124</t>
  </si>
  <si>
    <t>8,01y 8,5</t>
  </si>
  <si>
    <t>7,19 y 9,17</t>
  </si>
  <si>
    <t>puntuación</t>
  </si>
  <si>
    <t>puntos</t>
  </si>
  <si>
    <t>0 y 8,24</t>
  </si>
  <si>
    <t>RENUNCIAS ACEPTADAS</t>
  </si>
  <si>
    <t>no entregado</t>
  </si>
  <si>
    <t>7,26 y 9,48</t>
  </si>
  <si>
    <t>6,8 y 9,124</t>
  </si>
  <si>
    <t>congresos</t>
  </si>
  <si>
    <t>6,19 y 8,48</t>
  </si>
  <si>
    <t>6,53 y 8,62</t>
  </si>
  <si>
    <t>7,693 y 8,69</t>
  </si>
  <si>
    <t>7,53 y 8,71</t>
  </si>
  <si>
    <t>cursos</t>
  </si>
  <si>
    <t>movilidad</t>
  </si>
  <si>
    <t>López-Amo Sainz, Manuelgg</t>
  </si>
  <si>
    <t>PROPUESTA DEFINITIVA DE CONCESIÓN PREDOCTORALES PARA EL AÑO 2019</t>
  </si>
  <si>
    <t>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</si>
</sst>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0" fillId="3" borderId="18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10" fillId="0" borderId="0" xfId="0" applyFont="1" applyFill="1" applyBorder="1"/>
    <xf numFmtId="0" fontId="8" fillId="7" borderId="1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8" borderId="0" xfId="0" applyFill="1"/>
    <xf numFmtId="0" fontId="1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5" fontId="6" fillId="4" borderId="28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164" fontId="9" fillId="7" borderId="25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9" borderId="3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 applyProtection="1">
      <alignment horizontal="center"/>
      <protection locked="0"/>
    </xf>
    <xf numFmtId="164" fontId="9" fillId="7" borderId="13" xfId="0" applyNumberFormat="1" applyFont="1" applyFill="1" applyBorder="1" applyAlignment="1" applyProtection="1">
      <alignment horizontal="center"/>
      <protection locked="0"/>
    </xf>
    <xf numFmtId="164" fontId="9" fillId="7" borderId="7" xfId="0" applyNumberFormat="1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2" fillId="5" borderId="1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6" fillId="10" borderId="2" xfId="0" applyFont="1" applyFill="1" applyBorder="1"/>
    <xf numFmtId="0" fontId="2" fillId="0" borderId="3" xfId="0" applyFont="1" applyBorder="1" applyAlignment="1">
      <alignment horizontal="center"/>
    </xf>
    <xf numFmtId="0" fontId="6" fillId="10" borderId="12" xfId="0" applyFont="1" applyFill="1" applyBorder="1"/>
    <xf numFmtId="0" fontId="0" fillId="10" borderId="0" xfId="0" applyFill="1"/>
    <xf numFmtId="164" fontId="9" fillId="0" borderId="20" xfId="0" applyNumberFormat="1" applyFont="1" applyFill="1" applyBorder="1" applyAlignment="1" applyProtection="1">
      <alignment horizontal="center"/>
      <protection locked="0"/>
    </xf>
    <xf numFmtId="0" fontId="6" fillId="6" borderId="12" xfId="0" applyFont="1" applyFill="1" applyBorder="1"/>
    <xf numFmtId="0" fontId="6" fillId="6" borderId="18" xfId="0" applyFont="1" applyFill="1" applyBorder="1"/>
    <xf numFmtId="0" fontId="6" fillId="6" borderId="18" xfId="0" applyFont="1" applyFill="1" applyBorder="1" applyAlignment="1">
      <alignment horizontal="center"/>
    </xf>
    <xf numFmtId="165" fontId="2" fillId="6" borderId="18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12" fillId="0" borderId="0" xfId="0" applyFont="1"/>
    <xf numFmtId="0" fontId="13" fillId="0" borderId="0" xfId="0" applyFont="1"/>
    <xf numFmtId="165" fontId="6" fillId="0" borderId="18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6" borderId="18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6" fillId="8" borderId="2" xfId="0" applyFont="1" applyFill="1" applyBorder="1"/>
    <xf numFmtId="165" fontId="6" fillId="0" borderId="3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4" fillId="0" borderId="0" xfId="0" applyFont="1"/>
    <xf numFmtId="0" fontId="0" fillId="0" borderId="0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tabSelected="1" topLeftCell="A28" zoomScaleNormal="100" workbookViewId="0">
      <selection activeCell="B49" sqref="B49"/>
    </sheetView>
  </sheetViews>
  <sheetFormatPr baseColWidth="10" defaultRowHeight="15" x14ac:dyDescent="0.25"/>
  <cols>
    <col min="1" max="1" width="3.42578125" style="1" bestFit="1" customWidth="1"/>
    <col min="2" max="2" width="26.42578125" customWidth="1"/>
    <col min="3" max="3" width="25.42578125" customWidth="1"/>
    <col min="4" max="4" width="7.5703125" style="2" customWidth="1"/>
    <col min="5" max="5" width="24.28515625" customWidth="1"/>
    <col min="6" max="6" width="10.5703125" style="14" customWidth="1"/>
    <col min="7" max="7" width="14.28515625" style="5" customWidth="1"/>
    <col min="8" max="8" width="12.42578125" style="5" customWidth="1"/>
    <col min="9" max="9" width="10.5703125" style="51" customWidth="1"/>
    <col min="10" max="10" width="15" style="14" customWidth="1"/>
    <col min="11" max="11" width="5.85546875" style="4" customWidth="1"/>
    <col min="12" max="12" width="12.42578125" style="4" customWidth="1"/>
    <col min="13" max="13" width="5.85546875" style="4" customWidth="1"/>
    <col min="14" max="14" width="12" style="4" customWidth="1"/>
    <col min="15" max="15" width="5.85546875" style="4" customWidth="1"/>
    <col min="16" max="16" width="12" style="4" customWidth="1"/>
    <col min="17" max="17" width="6.5703125" style="2" customWidth="1"/>
    <col min="18" max="18" width="12" style="4" customWidth="1"/>
    <col min="19" max="19" width="8" style="4" customWidth="1"/>
    <col min="20" max="20" width="11.28515625" style="4" customWidth="1"/>
    <col min="21" max="21" width="9.42578125" style="3" customWidth="1"/>
    <col min="22" max="22" width="10" style="14" bestFit="1" customWidth="1"/>
    <col min="23" max="23" width="9" customWidth="1"/>
  </cols>
  <sheetData>
    <row r="1" spans="1:33" ht="31.5" x14ac:dyDescent="0.5">
      <c r="B1" s="143" t="s">
        <v>307</v>
      </c>
    </row>
    <row r="2" spans="1:33" x14ac:dyDescent="0.25">
      <c r="B2" s="169" t="s">
        <v>285</v>
      </c>
    </row>
    <row r="3" spans="1:33" ht="18.75" x14ac:dyDescent="0.3">
      <c r="E3" s="142" t="s">
        <v>308</v>
      </c>
    </row>
    <row r="5" spans="1:33" ht="15.75" thickBot="1" x14ac:dyDescent="0.3">
      <c r="B5" s="135" t="s">
        <v>279</v>
      </c>
    </row>
    <row r="6" spans="1:33" ht="15.75" thickBot="1" x14ac:dyDescent="0.3">
      <c r="B6" s="58" t="s">
        <v>280</v>
      </c>
      <c r="K6" s="171" t="s">
        <v>105</v>
      </c>
      <c r="L6" s="172"/>
      <c r="M6" s="172"/>
      <c r="N6" s="172"/>
      <c r="O6" s="172"/>
      <c r="P6" s="172"/>
      <c r="Q6" s="172"/>
      <c r="R6" s="173"/>
      <c r="S6" s="9" t="s">
        <v>20</v>
      </c>
      <c r="T6" s="8" t="s">
        <v>21</v>
      </c>
      <c r="U6" s="59" t="s">
        <v>23</v>
      </c>
      <c r="V6" s="120"/>
      <c r="W6" s="21" t="s">
        <v>195</v>
      </c>
    </row>
    <row r="7" spans="1:33" x14ac:dyDescent="0.25">
      <c r="F7" s="110"/>
      <c r="G7" s="181" t="s">
        <v>10</v>
      </c>
      <c r="H7" s="182"/>
      <c r="I7" s="183"/>
      <c r="J7" s="188"/>
      <c r="K7" s="187" t="s">
        <v>14</v>
      </c>
      <c r="L7" s="179"/>
      <c r="M7" s="179" t="s">
        <v>15</v>
      </c>
      <c r="N7" s="179"/>
      <c r="O7" s="179" t="s">
        <v>17</v>
      </c>
      <c r="P7" s="179"/>
      <c r="Q7" s="7"/>
      <c r="R7" s="180" t="s">
        <v>19</v>
      </c>
      <c r="S7" s="174"/>
      <c r="T7" s="175"/>
      <c r="U7" s="176" t="s">
        <v>24</v>
      </c>
      <c r="V7" s="178" t="s">
        <v>2</v>
      </c>
      <c r="W7" s="22" t="s">
        <v>196</v>
      </c>
    </row>
    <row r="8" spans="1:33" ht="15.75" thickBot="1" x14ac:dyDescent="0.3">
      <c r="F8" s="111"/>
      <c r="G8" s="184"/>
      <c r="H8" s="185"/>
      <c r="I8" s="186"/>
      <c r="J8" s="189"/>
      <c r="K8" s="187"/>
      <c r="L8" s="179"/>
      <c r="M8" s="179"/>
      <c r="N8" s="179"/>
      <c r="O8" s="179"/>
      <c r="P8" s="179"/>
      <c r="Q8" s="7"/>
      <c r="R8" s="180"/>
      <c r="S8" s="174"/>
      <c r="T8" s="175"/>
      <c r="U8" s="176"/>
      <c r="V8" s="178"/>
      <c r="W8" s="22" t="s">
        <v>197</v>
      </c>
    </row>
    <row r="9" spans="1:33" x14ac:dyDescent="0.25">
      <c r="B9" s="41" t="s">
        <v>0</v>
      </c>
      <c r="C9" s="41"/>
      <c r="D9" s="46"/>
      <c r="E9" s="41"/>
      <c r="F9" s="195" t="s">
        <v>5</v>
      </c>
      <c r="G9" s="60" t="s">
        <v>6</v>
      </c>
      <c r="H9" s="61" t="s">
        <v>6</v>
      </c>
      <c r="I9" s="56" t="s">
        <v>6</v>
      </c>
      <c r="J9" s="48" t="s">
        <v>11</v>
      </c>
      <c r="K9" s="62"/>
      <c r="L9" s="63" t="s">
        <v>13</v>
      </c>
      <c r="M9" s="63"/>
      <c r="N9" s="63" t="s">
        <v>16</v>
      </c>
      <c r="O9" s="63"/>
      <c r="P9" s="63" t="s">
        <v>16</v>
      </c>
      <c r="Q9" s="64"/>
      <c r="R9" s="65" t="s">
        <v>16</v>
      </c>
      <c r="S9" s="66">
        <v>0.1</v>
      </c>
      <c r="T9" s="63">
        <v>0.1</v>
      </c>
      <c r="U9" s="67">
        <v>0.5</v>
      </c>
      <c r="V9" s="47">
        <v>2</v>
      </c>
      <c r="W9" s="22" t="s">
        <v>198</v>
      </c>
      <c r="X9" s="190"/>
      <c r="Y9" s="191"/>
    </row>
    <row r="10" spans="1:33" ht="15.75" thickBot="1" x14ac:dyDescent="0.3">
      <c r="A10" s="41"/>
      <c r="B10" s="41" t="s">
        <v>1</v>
      </c>
      <c r="C10" s="41" t="s">
        <v>2</v>
      </c>
      <c r="D10" s="46" t="s">
        <v>3</v>
      </c>
      <c r="E10" s="41" t="s">
        <v>4</v>
      </c>
      <c r="F10" s="196"/>
      <c r="G10" s="69" t="s">
        <v>7</v>
      </c>
      <c r="H10" s="70" t="s">
        <v>8</v>
      </c>
      <c r="I10" s="71" t="s">
        <v>9</v>
      </c>
      <c r="J10" s="48">
        <v>4</v>
      </c>
      <c r="K10" s="72" t="s">
        <v>12</v>
      </c>
      <c r="L10" s="73">
        <v>0.3</v>
      </c>
      <c r="M10" s="73" t="s">
        <v>12</v>
      </c>
      <c r="N10" s="73">
        <v>0.2</v>
      </c>
      <c r="O10" s="73" t="s">
        <v>12</v>
      </c>
      <c r="P10" s="73">
        <v>0.2</v>
      </c>
      <c r="Q10" s="74" t="s">
        <v>18</v>
      </c>
      <c r="R10" s="127">
        <v>0.3</v>
      </c>
      <c r="S10" s="75" t="s">
        <v>22</v>
      </c>
      <c r="T10" s="73" t="s">
        <v>22</v>
      </c>
      <c r="U10" s="76" t="s">
        <v>22</v>
      </c>
      <c r="V10" s="77" t="s">
        <v>22</v>
      </c>
      <c r="W10" s="78"/>
    </row>
    <row r="11" spans="1:33" s="16" customFormat="1" x14ac:dyDescent="0.25">
      <c r="A11" s="42">
        <v>1</v>
      </c>
      <c r="B11" s="132" t="s">
        <v>81</v>
      </c>
      <c r="C11" s="152" t="s">
        <v>306</v>
      </c>
      <c r="D11" s="153">
        <v>108</v>
      </c>
      <c r="E11" s="152" t="s">
        <v>54</v>
      </c>
      <c r="F11" s="154">
        <f t="shared" ref="F11:F37" si="0">J11+U11+V11+W11</f>
        <v>6.5049999999999999</v>
      </c>
      <c r="G11" s="94">
        <v>8.57</v>
      </c>
      <c r="H11" s="94">
        <v>8.01</v>
      </c>
      <c r="I11" s="155">
        <v>8.9719999999999995</v>
      </c>
      <c r="J11" s="101">
        <f t="shared" ref="J11:J36" si="1">ROUND((I11*$J$10)/MAX($I$11:$I$37),2)</f>
        <v>3.8</v>
      </c>
      <c r="K11" s="130">
        <v>0</v>
      </c>
      <c r="L11" s="94">
        <f t="shared" ref="L11:L37" si="2">ROUND((K11*$L$10)/MAX($K$11:$K$37),2)</f>
        <v>0</v>
      </c>
      <c r="M11" s="130">
        <v>0</v>
      </c>
      <c r="N11" s="94">
        <f t="shared" ref="N11:N37" si="3">ROUND((M11*$N$10)/MAX($M$11:$M$37),2)</f>
        <v>0</v>
      </c>
      <c r="O11" s="130">
        <v>0</v>
      </c>
      <c r="P11" s="94">
        <f t="shared" ref="P11:P37" si="4">ROUND((O11*$P$10)/MAX($O$11:$O$37),2)</f>
        <v>0</v>
      </c>
      <c r="Q11" s="133">
        <f t="shared" ref="Q11:Q37" si="5">L11+N11+P11</f>
        <v>0</v>
      </c>
      <c r="R11" s="94">
        <f t="shared" ref="R11:R37" si="6">ROUND((Q11*$R$10)/MAX($Q$11:$Q$37),2)</f>
        <v>0</v>
      </c>
      <c r="S11" s="130">
        <v>8.5000000000000006E-2</v>
      </c>
      <c r="T11" s="130">
        <v>0</v>
      </c>
      <c r="U11" s="104">
        <f t="shared" ref="U11:U37" si="7">+R11+S11+T11</f>
        <v>8.5000000000000006E-2</v>
      </c>
      <c r="V11" s="106">
        <v>1.82</v>
      </c>
      <c r="W11" s="107">
        <v>0.8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6" customFormat="1" x14ac:dyDescent="0.25">
      <c r="A12" s="42">
        <v>2</v>
      </c>
      <c r="B12" s="134" t="s">
        <v>201</v>
      </c>
      <c r="C12" s="79" t="s">
        <v>99</v>
      </c>
      <c r="D12" s="80">
        <v>115</v>
      </c>
      <c r="E12" s="79" t="s">
        <v>36</v>
      </c>
      <c r="F12" s="148">
        <f t="shared" si="0"/>
        <v>6.0819999999999999</v>
      </c>
      <c r="G12" s="84" t="s">
        <v>207</v>
      </c>
      <c r="H12" s="84" t="s">
        <v>206</v>
      </c>
      <c r="I12" s="81">
        <v>9.4550000000000001</v>
      </c>
      <c r="J12" s="102">
        <f t="shared" si="1"/>
        <v>4</v>
      </c>
      <c r="K12" s="85">
        <v>1.6</v>
      </c>
      <c r="L12" s="86">
        <f t="shared" si="2"/>
        <v>0.1</v>
      </c>
      <c r="M12" s="85">
        <v>0.5</v>
      </c>
      <c r="N12" s="86">
        <f t="shared" si="3"/>
        <v>0.02</v>
      </c>
      <c r="O12" s="85">
        <v>0.75</v>
      </c>
      <c r="P12" s="86">
        <f t="shared" si="4"/>
        <v>0.03</v>
      </c>
      <c r="Q12" s="95">
        <f t="shared" si="5"/>
        <v>0.15000000000000002</v>
      </c>
      <c r="R12" s="86">
        <f t="shared" si="6"/>
        <v>0.09</v>
      </c>
      <c r="S12" s="85">
        <v>7.1999999999999995E-2</v>
      </c>
      <c r="T12" s="85">
        <v>0.05</v>
      </c>
      <c r="U12" s="105">
        <f t="shared" si="7"/>
        <v>0.21199999999999997</v>
      </c>
      <c r="V12" s="121">
        <v>1.07</v>
      </c>
      <c r="W12" s="108">
        <v>0.8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0" customFormat="1" x14ac:dyDescent="0.25">
      <c r="A13" s="42">
        <v>3</v>
      </c>
      <c r="B13" s="134" t="s">
        <v>84</v>
      </c>
      <c r="C13" s="79" t="s">
        <v>85</v>
      </c>
      <c r="D13" s="80">
        <v>108</v>
      </c>
      <c r="E13" s="79" t="s">
        <v>54</v>
      </c>
      <c r="F13" s="148">
        <f t="shared" si="0"/>
        <v>6.02</v>
      </c>
      <c r="G13" s="81" t="s">
        <v>286</v>
      </c>
      <c r="H13" s="81" t="s">
        <v>287</v>
      </c>
      <c r="I13" s="81">
        <v>7.3559999999999999</v>
      </c>
      <c r="J13" s="102">
        <f t="shared" si="1"/>
        <v>3.11</v>
      </c>
      <c r="K13" s="86">
        <v>0.8</v>
      </c>
      <c r="L13" s="86">
        <f t="shared" si="2"/>
        <v>0.05</v>
      </c>
      <c r="M13" s="86">
        <v>2.5</v>
      </c>
      <c r="N13" s="86">
        <f t="shared" si="3"/>
        <v>0.12</v>
      </c>
      <c r="O13" s="86">
        <v>0.85</v>
      </c>
      <c r="P13" s="86">
        <f t="shared" si="4"/>
        <v>0.03</v>
      </c>
      <c r="Q13" s="96">
        <f t="shared" si="5"/>
        <v>0.19999999999999998</v>
      </c>
      <c r="R13" s="86">
        <f t="shared" si="6"/>
        <v>0.12</v>
      </c>
      <c r="S13" s="86">
        <v>0.1</v>
      </c>
      <c r="T13" s="86">
        <v>0</v>
      </c>
      <c r="U13" s="105">
        <f t="shared" si="7"/>
        <v>0.22</v>
      </c>
      <c r="V13" s="121">
        <v>1.89</v>
      </c>
      <c r="W13" s="108">
        <v>0.8</v>
      </c>
    </row>
    <row r="14" spans="1:33" s="6" customFormat="1" x14ac:dyDescent="0.25">
      <c r="A14" s="42">
        <v>4</v>
      </c>
      <c r="B14" s="134" t="s">
        <v>25</v>
      </c>
      <c r="C14" s="79" t="s">
        <v>26</v>
      </c>
      <c r="D14" s="80">
        <v>105</v>
      </c>
      <c r="E14" s="79" t="s">
        <v>26</v>
      </c>
      <c r="F14" s="148">
        <f t="shared" si="0"/>
        <v>5.82</v>
      </c>
      <c r="G14" s="140" t="s">
        <v>205</v>
      </c>
      <c r="H14" s="140" t="s">
        <v>206</v>
      </c>
      <c r="I14" s="81">
        <v>8.26</v>
      </c>
      <c r="J14" s="102">
        <f t="shared" si="1"/>
        <v>3.49</v>
      </c>
      <c r="K14" s="97">
        <v>0</v>
      </c>
      <c r="L14" s="97">
        <f t="shared" si="2"/>
        <v>0</v>
      </c>
      <c r="M14" s="97">
        <v>0</v>
      </c>
      <c r="N14" s="97">
        <f t="shared" si="3"/>
        <v>0</v>
      </c>
      <c r="O14" s="97">
        <v>0.75</v>
      </c>
      <c r="P14" s="97">
        <f t="shared" si="4"/>
        <v>0.03</v>
      </c>
      <c r="Q14" s="95">
        <f t="shared" si="5"/>
        <v>0.03</v>
      </c>
      <c r="R14" s="97">
        <f t="shared" si="6"/>
        <v>0.02</v>
      </c>
      <c r="S14" s="97">
        <v>0.1</v>
      </c>
      <c r="T14" s="97">
        <v>0.05</v>
      </c>
      <c r="U14" s="105">
        <f t="shared" si="7"/>
        <v>0.17</v>
      </c>
      <c r="V14" s="121">
        <v>1.36</v>
      </c>
      <c r="W14" s="108">
        <v>0.8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0" customFormat="1" x14ac:dyDescent="0.25">
      <c r="A15" s="42">
        <v>5</v>
      </c>
      <c r="B15" s="134" t="s">
        <v>86</v>
      </c>
      <c r="C15" s="79" t="s">
        <v>87</v>
      </c>
      <c r="D15" s="80">
        <v>108</v>
      </c>
      <c r="E15" s="79" t="s">
        <v>54</v>
      </c>
      <c r="F15" s="148">
        <f t="shared" si="0"/>
        <v>5.8199999999999994</v>
      </c>
      <c r="G15" s="86">
        <v>8.15</v>
      </c>
      <c r="H15" s="86">
        <v>8.01</v>
      </c>
      <c r="I15" s="81">
        <v>8.2799999999999994</v>
      </c>
      <c r="J15" s="102">
        <f t="shared" si="1"/>
        <v>3.5</v>
      </c>
      <c r="K15" s="85">
        <v>4.8</v>
      </c>
      <c r="L15" s="86">
        <f t="shared" si="2"/>
        <v>0.3</v>
      </c>
      <c r="M15" s="97">
        <v>0.5</v>
      </c>
      <c r="N15" s="86">
        <f t="shared" si="3"/>
        <v>0.02</v>
      </c>
      <c r="O15" s="85">
        <v>0.75</v>
      </c>
      <c r="P15" s="86">
        <f t="shared" si="4"/>
        <v>0.03</v>
      </c>
      <c r="Q15" s="95">
        <f t="shared" si="5"/>
        <v>0.35</v>
      </c>
      <c r="R15" s="86">
        <f t="shared" si="6"/>
        <v>0.21</v>
      </c>
      <c r="S15" s="85">
        <v>0</v>
      </c>
      <c r="T15" s="85">
        <v>0</v>
      </c>
      <c r="U15" s="105">
        <f t="shared" si="7"/>
        <v>0.21</v>
      </c>
      <c r="V15" s="121">
        <v>1.31</v>
      </c>
      <c r="W15" s="108">
        <v>0.8</v>
      </c>
    </row>
    <row r="16" spans="1:33" s="10" customFormat="1" x14ac:dyDescent="0.25">
      <c r="A16" s="42">
        <v>6</v>
      </c>
      <c r="B16" s="134" t="s">
        <v>34</v>
      </c>
      <c r="C16" s="79" t="s">
        <v>35</v>
      </c>
      <c r="D16" s="80">
        <v>115</v>
      </c>
      <c r="E16" s="79" t="s">
        <v>36</v>
      </c>
      <c r="F16" s="148">
        <f t="shared" si="0"/>
        <v>5.6800000000000006</v>
      </c>
      <c r="G16" s="84" t="s">
        <v>216</v>
      </c>
      <c r="H16" s="84" t="s">
        <v>206</v>
      </c>
      <c r="I16" s="81">
        <v>6.3460000000000001</v>
      </c>
      <c r="J16" s="102">
        <f t="shared" si="1"/>
        <v>2.68</v>
      </c>
      <c r="K16" s="85">
        <v>3.2</v>
      </c>
      <c r="L16" s="86">
        <f t="shared" si="2"/>
        <v>0.2</v>
      </c>
      <c r="M16" s="85">
        <v>1.6</v>
      </c>
      <c r="N16" s="86">
        <f t="shared" si="3"/>
        <v>0.08</v>
      </c>
      <c r="O16" s="85">
        <v>1.5</v>
      </c>
      <c r="P16" s="86">
        <f t="shared" si="4"/>
        <v>0.05</v>
      </c>
      <c r="Q16" s="95">
        <f t="shared" si="5"/>
        <v>0.33</v>
      </c>
      <c r="R16" s="86">
        <f t="shared" si="6"/>
        <v>0.2</v>
      </c>
      <c r="S16" s="85">
        <v>0</v>
      </c>
      <c r="T16" s="85">
        <v>0</v>
      </c>
      <c r="U16" s="105">
        <f t="shared" si="7"/>
        <v>0.2</v>
      </c>
      <c r="V16" s="121">
        <v>2</v>
      </c>
      <c r="W16" s="108">
        <v>0.8</v>
      </c>
    </row>
    <row r="17" spans="1:33" s="16" customFormat="1" x14ac:dyDescent="0.25">
      <c r="A17" s="42">
        <v>7</v>
      </c>
      <c r="B17" s="89" t="s">
        <v>55</v>
      </c>
      <c r="C17" s="79" t="s">
        <v>56</v>
      </c>
      <c r="D17" s="80">
        <v>120</v>
      </c>
      <c r="E17" s="79" t="s">
        <v>57</v>
      </c>
      <c r="F17" s="148">
        <f t="shared" si="0"/>
        <v>5.59</v>
      </c>
      <c r="G17" s="84" t="s">
        <v>297</v>
      </c>
      <c r="H17" s="84" t="s">
        <v>298</v>
      </c>
      <c r="I17" s="81">
        <v>8.1630000000000003</v>
      </c>
      <c r="J17" s="102">
        <f t="shared" si="1"/>
        <v>3.45</v>
      </c>
      <c r="K17" s="85">
        <v>4.8</v>
      </c>
      <c r="L17" s="86">
        <f t="shared" si="2"/>
        <v>0.3</v>
      </c>
      <c r="M17" s="85">
        <v>0</v>
      </c>
      <c r="N17" s="86">
        <f t="shared" si="3"/>
        <v>0</v>
      </c>
      <c r="O17" s="85">
        <v>5.75</v>
      </c>
      <c r="P17" s="86">
        <f t="shared" si="4"/>
        <v>0.2</v>
      </c>
      <c r="Q17" s="95">
        <f t="shared" si="5"/>
        <v>0.5</v>
      </c>
      <c r="R17" s="86">
        <f t="shared" si="6"/>
        <v>0.3</v>
      </c>
      <c r="S17" s="85">
        <v>0.1</v>
      </c>
      <c r="T17" s="85">
        <v>0.06</v>
      </c>
      <c r="U17" s="105">
        <f t="shared" si="7"/>
        <v>0.46</v>
      </c>
      <c r="V17" s="121">
        <v>0.68</v>
      </c>
      <c r="W17" s="108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16" customFormat="1" x14ac:dyDescent="0.25">
      <c r="A18" s="42">
        <v>8</v>
      </c>
      <c r="B18" s="89" t="s">
        <v>170</v>
      </c>
      <c r="C18" s="79" t="s">
        <v>36</v>
      </c>
      <c r="D18" s="80">
        <v>115</v>
      </c>
      <c r="E18" s="79" t="s">
        <v>36</v>
      </c>
      <c r="F18" s="148">
        <f t="shared" si="0"/>
        <v>5.54</v>
      </c>
      <c r="G18" s="81">
        <v>6.9539999999999997</v>
      </c>
      <c r="H18" s="81">
        <v>6.64</v>
      </c>
      <c r="I18" s="81">
        <v>7.2389999999999999</v>
      </c>
      <c r="J18" s="102">
        <f t="shared" si="1"/>
        <v>3.06</v>
      </c>
      <c r="K18" s="86">
        <v>0</v>
      </c>
      <c r="L18" s="86">
        <f t="shared" si="2"/>
        <v>0</v>
      </c>
      <c r="M18" s="86">
        <v>1.3</v>
      </c>
      <c r="N18" s="86">
        <f t="shared" si="3"/>
        <v>0.06</v>
      </c>
      <c r="O18" s="86">
        <v>1</v>
      </c>
      <c r="P18" s="86">
        <f t="shared" si="4"/>
        <v>0.03</v>
      </c>
      <c r="Q18" s="96">
        <f t="shared" si="5"/>
        <v>0.09</v>
      </c>
      <c r="R18" s="86">
        <f t="shared" si="6"/>
        <v>0.05</v>
      </c>
      <c r="S18" s="86">
        <v>0.04</v>
      </c>
      <c r="T18" s="86">
        <v>0</v>
      </c>
      <c r="U18" s="105">
        <f t="shared" si="7"/>
        <v>0.09</v>
      </c>
      <c r="V18" s="121">
        <v>1.59</v>
      </c>
      <c r="W18" s="108">
        <v>0.8</v>
      </c>
    </row>
    <row r="19" spans="1:33" s="16" customFormat="1" x14ac:dyDescent="0.25">
      <c r="A19" s="42">
        <v>9</v>
      </c>
      <c r="B19" s="89" t="s">
        <v>78</v>
      </c>
      <c r="C19" s="79" t="s">
        <v>79</v>
      </c>
      <c r="D19" s="80">
        <v>144</v>
      </c>
      <c r="E19" s="79" t="s">
        <v>80</v>
      </c>
      <c r="F19" s="148">
        <f t="shared" si="0"/>
        <v>5.4379999999999997</v>
      </c>
      <c r="G19" s="81" t="s">
        <v>282</v>
      </c>
      <c r="H19" s="81" t="s">
        <v>283</v>
      </c>
      <c r="I19" s="81">
        <v>8.4459999999999997</v>
      </c>
      <c r="J19" s="102">
        <f t="shared" si="1"/>
        <v>3.57</v>
      </c>
      <c r="K19" s="86">
        <v>1.6</v>
      </c>
      <c r="L19" s="86">
        <f t="shared" si="2"/>
        <v>0.1</v>
      </c>
      <c r="M19" s="86">
        <v>1.3</v>
      </c>
      <c r="N19" s="86">
        <f t="shared" si="3"/>
        <v>0.06</v>
      </c>
      <c r="O19" s="86">
        <v>0</v>
      </c>
      <c r="P19" s="86">
        <f t="shared" si="4"/>
        <v>0</v>
      </c>
      <c r="Q19" s="96">
        <f t="shared" si="5"/>
        <v>0.16</v>
      </c>
      <c r="R19" s="86">
        <f t="shared" si="6"/>
        <v>0.1</v>
      </c>
      <c r="S19" s="86">
        <v>9.8000000000000004E-2</v>
      </c>
      <c r="T19" s="86">
        <v>0</v>
      </c>
      <c r="U19" s="105">
        <f t="shared" si="7"/>
        <v>0.19800000000000001</v>
      </c>
      <c r="V19" s="121">
        <v>0.87</v>
      </c>
      <c r="W19" s="108">
        <v>0.8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0" customFormat="1" x14ac:dyDescent="0.25">
      <c r="A20" s="42">
        <v>10</v>
      </c>
      <c r="B20" s="89" t="s">
        <v>121</v>
      </c>
      <c r="C20" s="79" t="s">
        <v>122</v>
      </c>
      <c r="D20" s="80">
        <v>108</v>
      </c>
      <c r="E20" s="79" t="s">
        <v>54</v>
      </c>
      <c r="F20" s="148">
        <f>J20+U20+V20+W20</f>
        <v>5.41</v>
      </c>
      <c r="G20" s="86">
        <v>8.5</v>
      </c>
      <c r="H20" s="86">
        <v>7.63</v>
      </c>
      <c r="I20" s="81">
        <v>9.0510000000000002</v>
      </c>
      <c r="J20" s="102">
        <f t="shared" si="1"/>
        <v>3.83</v>
      </c>
      <c r="K20" s="85">
        <v>0</v>
      </c>
      <c r="L20" s="86">
        <f t="shared" si="2"/>
        <v>0</v>
      </c>
      <c r="M20" s="85">
        <v>2.7</v>
      </c>
      <c r="N20" s="86">
        <f t="shared" si="3"/>
        <v>0.13</v>
      </c>
      <c r="O20" s="85">
        <v>1</v>
      </c>
      <c r="P20" s="86">
        <f t="shared" si="4"/>
        <v>0.03</v>
      </c>
      <c r="Q20" s="95">
        <f>L20+N20+P20</f>
        <v>0.16</v>
      </c>
      <c r="R20" s="86">
        <f t="shared" si="6"/>
        <v>0.1</v>
      </c>
      <c r="S20" s="85">
        <v>0</v>
      </c>
      <c r="T20" s="85">
        <v>0</v>
      </c>
      <c r="U20" s="105">
        <f>+R20+S20+T20</f>
        <v>0.1</v>
      </c>
      <c r="V20" s="121">
        <v>0.68</v>
      </c>
      <c r="W20" s="108">
        <v>0.8</v>
      </c>
    </row>
    <row r="21" spans="1:33" s="16" customFormat="1" x14ac:dyDescent="0.25">
      <c r="A21" s="42">
        <v>11</v>
      </c>
      <c r="B21" s="89" t="s">
        <v>159</v>
      </c>
      <c r="C21" s="79" t="s">
        <v>160</v>
      </c>
      <c r="D21" s="80">
        <v>143</v>
      </c>
      <c r="E21" s="79" t="s">
        <v>137</v>
      </c>
      <c r="F21" s="148">
        <f t="shared" si="0"/>
        <v>5.41</v>
      </c>
      <c r="G21" s="87" t="s">
        <v>277</v>
      </c>
      <c r="H21" s="87" t="s">
        <v>278</v>
      </c>
      <c r="I21" s="81">
        <v>7.3449999999999998</v>
      </c>
      <c r="J21" s="102">
        <f t="shared" si="1"/>
        <v>3.11</v>
      </c>
      <c r="K21" s="85">
        <v>1.6</v>
      </c>
      <c r="L21" s="86">
        <f t="shared" si="2"/>
        <v>0.1</v>
      </c>
      <c r="M21" s="85">
        <v>0.5</v>
      </c>
      <c r="N21" s="86">
        <f t="shared" si="3"/>
        <v>0.02</v>
      </c>
      <c r="O21" s="85">
        <v>0.1</v>
      </c>
      <c r="P21" s="86">
        <f t="shared" si="4"/>
        <v>0</v>
      </c>
      <c r="Q21" s="95">
        <f t="shared" si="5"/>
        <v>0.12000000000000001</v>
      </c>
      <c r="R21" s="86">
        <f t="shared" si="6"/>
        <v>7.0000000000000007E-2</v>
      </c>
      <c r="S21" s="85">
        <v>0.1</v>
      </c>
      <c r="T21" s="85">
        <v>0</v>
      </c>
      <c r="U21" s="105">
        <f t="shared" si="7"/>
        <v>0.17</v>
      </c>
      <c r="V21" s="121">
        <v>1.1299999999999999</v>
      </c>
      <c r="W21" s="108">
        <v>1</v>
      </c>
    </row>
    <row r="22" spans="1:33" s="10" customFormat="1" x14ac:dyDescent="0.25">
      <c r="A22" s="42">
        <v>12</v>
      </c>
      <c r="B22" s="89" t="s">
        <v>108</v>
      </c>
      <c r="C22" s="79" t="s">
        <v>109</v>
      </c>
      <c r="D22" s="80">
        <v>108</v>
      </c>
      <c r="E22" s="79" t="s">
        <v>54</v>
      </c>
      <c r="F22" s="148">
        <f>J22+U22+V22+W22</f>
        <v>5.22</v>
      </c>
      <c r="G22" s="86">
        <v>8.73</v>
      </c>
      <c r="H22" s="86">
        <v>7.67</v>
      </c>
      <c r="I22" s="81">
        <v>9.3079999999999998</v>
      </c>
      <c r="J22" s="102">
        <f t="shared" si="1"/>
        <v>3.94</v>
      </c>
      <c r="K22" s="86">
        <v>3.2</v>
      </c>
      <c r="L22" s="86">
        <f t="shared" si="2"/>
        <v>0.2</v>
      </c>
      <c r="M22" s="86">
        <v>2</v>
      </c>
      <c r="N22" s="86">
        <f t="shared" si="3"/>
        <v>0.1</v>
      </c>
      <c r="O22" s="86">
        <v>0</v>
      </c>
      <c r="P22" s="86">
        <f t="shared" si="4"/>
        <v>0</v>
      </c>
      <c r="Q22" s="96">
        <f>L22+N22+P22</f>
        <v>0.30000000000000004</v>
      </c>
      <c r="R22" s="86">
        <f t="shared" si="6"/>
        <v>0.18</v>
      </c>
      <c r="S22" s="86">
        <v>0.01</v>
      </c>
      <c r="T22" s="86">
        <v>0</v>
      </c>
      <c r="U22" s="105">
        <f>+R22+S22+T22</f>
        <v>0.19</v>
      </c>
      <c r="V22" s="121">
        <v>0.28999999999999998</v>
      </c>
      <c r="W22" s="108">
        <v>0.8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6" customFormat="1" x14ac:dyDescent="0.25">
      <c r="A23" s="42">
        <v>13</v>
      </c>
      <c r="B23" s="88" t="s">
        <v>178</v>
      </c>
      <c r="C23" s="82" t="s">
        <v>179</v>
      </c>
      <c r="D23" s="83">
        <v>108</v>
      </c>
      <c r="E23" s="82" t="s">
        <v>54</v>
      </c>
      <c r="F23" s="148">
        <f t="shared" si="0"/>
        <v>5.22</v>
      </c>
      <c r="G23" s="84" t="s">
        <v>254</v>
      </c>
      <c r="H23" s="84" t="s">
        <v>255</v>
      </c>
      <c r="I23" s="81">
        <v>6.4989999999999997</v>
      </c>
      <c r="J23" s="102">
        <f t="shared" si="1"/>
        <v>2.75</v>
      </c>
      <c r="K23" s="85">
        <v>1.6</v>
      </c>
      <c r="L23" s="86">
        <f t="shared" si="2"/>
        <v>0.1</v>
      </c>
      <c r="M23" s="85">
        <v>1.5</v>
      </c>
      <c r="N23" s="86">
        <f t="shared" si="3"/>
        <v>7.0000000000000007E-2</v>
      </c>
      <c r="O23" s="85">
        <v>5.25</v>
      </c>
      <c r="P23" s="86">
        <f t="shared" si="4"/>
        <v>0.18</v>
      </c>
      <c r="Q23" s="95">
        <f t="shared" si="5"/>
        <v>0.35</v>
      </c>
      <c r="R23" s="86">
        <f t="shared" si="6"/>
        <v>0.21</v>
      </c>
      <c r="S23" s="85">
        <v>0</v>
      </c>
      <c r="T23" s="85">
        <v>0</v>
      </c>
      <c r="U23" s="105">
        <f t="shared" si="7"/>
        <v>0.21</v>
      </c>
      <c r="V23" s="121">
        <v>1.46</v>
      </c>
      <c r="W23" s="108">
        <v>0.8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10" customFormat="1" x14ac:dyDescent="0.25">
      <c r="A24" s="42">
        <v>14</v>
      </c>
      <c r="B24" s="88" t="s">
        <v>58</v>
      </c>
      <c r="C24" s="82" t="s">
        <v>59</v>
      </c>
      <c r="D24" s="83">
        <v>133</v>
      </c>
      <c r="E24" s="82" t="s">
        <v>60</v>
      </c>
      <c r="F24" s="148">
        <f t="shared" si="0"/>
        <v>5.09</v>
      </c>
      <c r="G24" s="84">
        <v>6.9</v>
      </c>
      <c r="H24" s="84">
        <v>6.49</v>
      </c>
      <c r="I24" s="81">
        <v>7.2619999999999996</v>
      </c>
      <c r="J24" s="102">
        <f t="shared" si="1"/>
        <v>3.07</v>
      </c>
      <c r="K24" s="85">
        <v>0</v>
      </c>
      <c r="L24" s="86">
        <f t="shared" si="2"/>
        <v>0</v>
      </c>
      <c r="M24" s="85">
        <v>0</v>
      </c>
      <c r="N24" s="86">
        <f t="shared" si="3"/>
        <v>0</v>
      </c>
      <c r="O24" s="85">
        <v>1.25</v>
      </c>
      <c r="P24" s="86">
        <f t="shared" si="4"/>
        <v>0.04</v>
      </c>
      <c r="Q24" s="95">
        <f t="shared" si="5"/>
        <v>0.04</v>
      </c>
      <c r="R24" s="86">
        <f t="shared" si="6"/>
        <v>0.02</v>
      </c>
      <c r="S24" s="85">
        <v>0</v>
      </c>
      <c r="T24" s="85">
        <v>0.1</v>
      </c>
      <c r="U24" s="105">
        <f t="shared" si="7"/>
        <v>0.12000000000000001</v>
      </c>
      <c r="V24" s="121">
        <v>1.1000000000000001</v>
      </c>
      <c r="W24" s="108">
        <v>0.8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0" customFormat="1" x14ac:dyDescent="0.25">
      <c r="A25" s="42">
        <v>15</v>
      </c>
      <c r="B25" s="88" t="s">
        <v>82</v>
      </c>
      <c r="C25" s="82" t="s">
        <v>83</v>
      </c>
      <c r="D25" s="83">
        <v>105</v>
      </c>
      <c r="E25" s="82" t="s">
        <v>26</v>
      </c>
      <c r="F25" s="148">
        <f t="shared" si="0"/>
        <v>5.04</v>
      </c>
      <c r="G25" s="84" t="s">
        <v>258</v>
      </c>
      <c r="H25" s="84" t="s">
        <v>290</v>
      </c>
      <c r="I25" s="81">
        <v>8.0670000000000002</v>
      </c>
      <c r="J25" s="102">
        <f t="shared" si="1"/>
        <v>3.41</v>
      </c>
      <c r="K25" s="85">
        <v>0</v>
      </c>
      <c r="L25" s="86">
        <f t="shared" si="2"/>
        <v>0</v>
      </c>
      <c r="M25" s="85">
        <v>0.5</v>
      </c>
      <c r="N25" s="86">
        <f t="shared" si="3"/>
        <v>0.02</v>
      </c>
      <c r="O25" s="85">
        <v>0</v>
      </c>
      <c r="P25" s="86">
        <f t="shared" si="4"/>
        <v>0</v>
      </c>
      <c r="Q25" s="95">
        <f t="shared" si="5"/>
        <v>0.02</v>
      </c>
      <c r="R25" s="86">
        <f t="shared" si="6"/>
        <v>0.01</v>
      </c>
      <c r="S25" s="85">
        <v>0.1</v>
      </c>
      <c r="T25" s="85">
        <v>0</v>
      </c>
      <c r="U25" s="105">
        <f t="shared" si="7"/>
        <v>0.11</v>
      </c>
      <c r="V25" s="121">
        <v>1.02</v>
      </c>
      <c r="W25" s="108">
        <v>0.5</v>
      </c>
    </row>
    <row r="26" spans="1:33" s="10" customFormat="1" x14ac:dyDescent="0.25">
      <c r="A26" s="42">
        <v>16</v>
      </c>
      <c r="B26" s="88" t="s">
        <v>193</v>
      </c>
      <c r="C26" s="82" t="s">
        <v>194</v>
      </c>
      <c r="D26" s="83">
        <v>108</v>
      </c>
      <c r="E26" s="82" t="s">
        <v>54</v>
      </c>
      <c r="F26" s="148">
        <f t="shared" si="0"/>
        <v>5.01</v>
      </c>
      <c r="G26" s="84" t="s">
        <v>261</v>
      </c>
      <c r="H26" s="84" t="s">
        <v>289</v>
      </c>
      <c r="I26" s="81">
        <v>7.9809999999999999</v>
      </c>
      <c r="J26" s="102">
        <f t="shared" si="1"/>
        <v>3.38</v>
      </c>
      <c r="K26" s="85">
        <v>1.6</v>
      </c>
      <c r="L26" s="86">
        <f t="shared" si="2"/>
        <v>0.1</v>
      </c>
      <c r="M26" s="85">
        <v>0.5</v>
      </c>
      <c r="N26" s="86">
        <f t="shared" si="3"/>
        <v>0.02</v>
      </c>
      <c r="O26" s="85">
        <v>0</v>
      </c>
      <c r="P26" s="86">
        <f t="shared" si="4"/>
        <v>0</v>
      </c>
      <c r="Q26" s="95">
        <f t="shared" si="5"/>
        <v>0.12000000000000001</v>
      </c>
      <c r="R26" s="86">
        <f t="shared" si="6"/>
        <v>7.0000000000000007E-2</v>
      </c>
      <c r="S26" s="85">
        <v>0</v>
      </c>
      <c r="T26" s="85">
        <v>0</v>
      </c>
      <c r="U26" s="105">
        <f t="shared" si="7"/>
        <v>7.0000000000000007E-2</v>
      </c>
      <c r="V26" s="121">
        <v>0.76</v>
      </c>
      <c r="W26" s="108">
        <v>0.8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10" customFormat="1" x14ac:dyDescent="0.25">
      <c r="A27" s="42">
        <v>17</v>
      </c>
      <c r="B27" s="88" t="s">
        <v>167</v>
      </c>
      <c r="C27" s="82" t="s">
        <v>168</v>
      </c>
      <c r="D27" s="83">
        <v>129</v>
      </c>
      <c r="E27" s="82" t="s">
        <v>169</v>
      </c>
      <c r="F27" s="148">
        <f t="shared" si="0"/>
        <v>4.84</v>
      </c>
      <c r="G27" s="84" t="s">
        <v>260</v>
      </c>
      <c r="H27" s="84" t="s">
        <v>289</v>
      </c>
      <c r="I27" s="81">
        <v>7.3769999999999998</v>
      </c>
      <c r="J27" s="102">
        <f t="shared" si="1"/>
        <v>3.12</v>
      </c>
      <c r="K27" s="85">
        <v>0</v>
      </c>
      <c r="L27" s="86">
        <f t="shared" si="2"/>
        <v>0</v>
      </c>
      <c r="M27" s="85">
        <v>0</v>
      </c>
      <c r="N27" s="86">
        <f t="shared" si="3"/>
        <v>0</v>
      </c>
      <c r="O27" s="85">
        <v>0</v>
      </c>
      <c r="P27" s="86">
        <f t="shared" si="4"/>
        <v>0</v>
      </c>
      <c r="Q27" s="95">
        <f t="shared" si="5"/>
        <v>0</v>
      </c>
      <c r="R27" s="86">
        <f t="shared" si="6"/>
        <v>0</v>
      </c>
      <c r="S27" s="85">
        <v>0.03</v>
      </c>
      <c r="T27" s="85">
        <v>0</v>
      </c>
      <c r="U27" s="105">
        <f t="shared" si="7"/>
        <v>0.03</v>
      </c>
      <c r="V27" s="121">
        <v>0.89</v>
      </c>
      <c r="W27" s="108">
        <v>0.8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10" customFormat="1" x14ac:dyDescent="0.25">
      <c r="A28" s="42">
        <v>18</v>
      </c>
      <c r="B28" s="88" t="s">
        <v>147</v>
      </c>
      <c r="C28" s="82" t="s">
        <v>148</v>
      </c>
      <c r="D28" s="83">
        <v>108</v>
      </c>
      <c r="E28" s="82" t="s">
        <v>54</v>
      </c>
      <c r="F28" s="148">
        <f t="shared" si="0"/>
        <v>4.82</v>
      </c>
      <c r="G28" s="84">
        <v>6.9130000000000003</v>
      </c>
      <c r="H28" s="84">
        <v>6.64</v>
      </c>
      <c r="I28" s="81">
        <v>7.1639999999999997</v>
      </c>
      <c r="J28" s="102">
        <f t="shared" si="1"/>
        <v>3.03</v>
      </c>
      <c r="K28" s="85">
        <v>0</v>
      </c>
      <c r="L28" s="86">
        <f t="shared" si="2"/>
        <v>0</v>
      </c>
      <c r="M28" s="85">
        <v>0.5</v>
      </c>
      <c r="N28" s="86">
        <f t="shared" si="3"/>
        <v>0.02</v>
      </c>
      <c r="O28" s="85">
        <v>0.5</v>
      </c>
      <c r="P28" s="86">
        <f t="shared" si="4"/>
        <v>0.02</v>
      </c>
      <c r="Q28" s="95">
        <f t="shared" si="5"/>
        <v>0.04</v>
      </c>
      <c r="R28" s="86">
        <f t="shared" si="6"/>
        <v>0.02</v>
      </c>
      <c r="S28" s="85">
        <v>0.1</v>
      </c>
      <c r="T28" s="85">
        <v>0</v>
      </c>
      <c r="U28" s="105">
        <f t="shared" si="7"/>
        <v>0.12000000000000001</v>
      </c>
      <c r="V28" s="121">
        <v>0.67</v>
      </c>
      <c r="W28" s="108">
        <v>1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0" customFormat="1" x14ac:dyDescent="0.25">
      <c r="A29" s="42">
        <v>19</v>
      </c>
      <c r="B29" s="88" t="s">
        <v>135</v>
      </c>
      <c r="C29" s="82" t="s">
        <v>136</v>
      </c>
      <c r="D29" s="83">
        <v>143</v>
      </c>
      <c r="E29" s="82" t="s">
        <v>137</v>
      </c>
      <c r="F29" s="148">
        <f t="shared" si="0"/>
        <v>4.5920000000000005</v>
      </c>
      <c r="G29" s="84" t="s">
        <v>211</v>
      </c>
      <c r="H29" s="84" t="s">
        <v>212</v>
      </c>
      <c r="I29" s="81">
        <v>7.4409999999999998</v>
      </c>
      <c r="J29" s="102">
        <f t="shared" si="1"/>
        <v>3.15</v>
      </c>
      <c r="K29" s="85">
        <v>2</v>
      </c>
      <c r="L29" s="86">
        <f t="shared" si="2"/>
        <v>0.13</v>
      </c>
      <c r="M29" s="85">
        <v>1.5</v>
      </c>
      <c r="N29" s="86">
        <f t="shared" si="3"/>
        <v>7.0000000000000007E-2</v>
      </c>
      <c r="O29" s="85">
        <v>0</v>
      </c>
      <c r="P29" s="86">
        <f t="shared" si="4"/>
        <v>0</v>
      </c>
      <c r="Q29" s="95">
        <f t="shared" si="5"/>
        <v>0.2</v>
      </c>
      <c r="R29" s="86">
        <f t="shared" si="6"/>
        <v>0.12</v>
      </c>
      <c r="S29" s="85">
        <v>1.2E-2</v>
      </c>
      <c r="T29" s="85">
        <v>0.06</v>
      </c>
      <c r="U29" s="105">
        <f t="shared" si="7"/>
        <v>0.192</v>
      </c>
      <c r="V29" s="121">
        <v>0.45</v>
      </c>
      <c r="W29" s="108">
        <v>0.8</v>
      </c>
    </row>
    <row r="30" spans="1:33" s="16" customFormat="1" x14ac:dyDescent="0.25">
      <c r="A30" s="42">
        <v>20</v>
      </c>
      <c r="B30" s="88" t="s">
        <v>133</v>
      </c>
      <c r="C30" s="82" t="s">
        <v>134</v>
      </c>
      <c r="D30" s="83">
        <v>108</v>
      </c>
      <c r="E30" s="82" t="s">
        <v>54</v>
      </c>
      <c r="F30" s="148">
        <f t="shared" si="0"/>
        <v>4.43</v>
      </c>
      <c r="G30" s="84" t="s">
        <v>225</v>
      </c>
      <c r="H30" s="84" t="s">
        <v>226</v>
      </c>
      <c r="I30" s="81">
        <v>6.1950000000000003</v>
      </c>
      <c r="J30" s="102">
        <f t="shared" si="1"/>
        <v>2.62</v>
      </c>
      <c r="K30" s="85">
        <v>0</v>
      </c>
      <c r="L30" s="86">
        <f t="shared" si="2"/>
        <v>0</v>
      </c>
      <c r="M30" s="85">
        <v>0.5</v>
      </c>
      <c r="N30" s="86">
        <f t="shared" si="3"/>
        <v>0.02</v>
      </c>
      <c r="O30" s="85">
        <v>1</v>
      </c>
      <c r="P30" s="86">
        <f t="shared" si="4"/>
        <v>0.03</v>
      </c>
      <c r="Q30" s="95">
        <f t="shared" si="5"/>
        <v>0.05</v>
      </c>
      <c r="R30" s="86">
        <f t="shared" si="6"/>
        <v>0.03</v>
      </c>
      <c r="S30" s="85">
        <v>0</v>
      </c>
      <c r="T30" s="85">
        <v>0</v>
      </c>
      <c r="U30" s="105">
        <f t="shared" si="7"/>
        <v>0.03</v>
      </c>
      <c r="V30" s="121">
        <v>0.98</v>
      </c>
      <c r="W30" s="108">
        <v>0.8</v>
      </c>
    </row>
    <row r="31" spans="1:33" s="16" customFormat="1" x14ac:dyDescent="0.25">
      <c r="A31" s="42">
        <v>21</v>
      </c>
      <c r="B31" s="89" t="s">
        <v>118</v>
      </c>
      <c r="C31" s="79" t="s">
        <v>119</v>
      </c>
      <c r="D31" s="80">
        <v>112</v>
      </c>
      <c r="E31" s="79" t="s">
        <v>120</v>
      </c>
      <c r="F31" s="148">
        <f t="shared" si="0"/>
        <v>4.37</v>
      </c>
      <c r="G31" s="81" t="s">
        <v>253</v>
      </c>
      <c r="H31" s="81" t="s">
        <v>288</v>
      </c>
      <c r="I31" s="81">
        <v>6.1159999999999997</v>
      </c>
      <c r="J31" s="102">
        <f t="shared" si="1"/>
        <v>2.59</v>
      </c>
      <c r="K31" s="86">
        <v>0</v>
      </c>
      <c r="L31" s="86">
        <f t="shared" si="2"/>
        <v>0</v>
      </c>
      <c r="M31" s="86">
        <v>0.6</v>
      </c>
      <c r="N31" s="86">
        <f t="shared" si="3"/>
        <v>0.03</v>
      </c>
      <c r="O31" s="86">
        <v>0</v>
      </c>
      <c r="P31" s="86">
        <f t="shared" si="4"/>
        <v>0</v>
      </c>
      <c r="Q31" s="96">
        <f t="shared" si="5"/>
        <v>0.03</v>
      </c>
      <c r="R31" s="86">
        <f t="shared" si="6"/>
        <v>0.02</v>
      </c>
      <c r="S31" s="86">
        <v>0.1</v>
      </c>
      <c r="T31" s="86">
        <v>0.1</v>
      </c>
      <c r="U31" s="105">
        <f t="shared" si="7"/>
        <v>0.22000000000000003</v>
      </c>
      <c r="V31" s="121">
        <v>0.56000000000000005</v>
      </c>
      <c r="W31" s="108">
        <v>1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 x14ac:dyDescent="0.25">
      <c r="A32" s="42">
        <v>22</v>
      </c>
      <c r="B32" s="88" t="s">
        <v>151</v>
      </c>
      <c r="C32" s="82" t="s">
        <v>152</v>
      </c>
      <c r="D32" s="83">
        <v>108</v>
      </c>
      <c r="E32" s="82" t="s">
        <v>54</v>
      </c>
      <c r="F32" s="148">
        <f t="shared" si="0"/>
        <v>4.28</v>
      </c>
      <c r="G32" s="86">
        <v>6.49</v>
      </c>
      <c r="H32" s="86">
        <v>7.17</v>
      </c>
      <c r="I32" s="81">
        <v>5.6470000000000002</v>
      </c>
      <c r="J32" s="102">
        <f t="shared" si="1"/>
        <v>2.39</v>
      </c>
      <c r="K32" s="85">
        <v>0</v>
      </c>
      <c r="L32" s="86">
        <f t="shared" si="2"/>
        <v>0</v>
      </c>
      <c r="M32" s="85">
        <v>0</v>
      </c>
      <c r="N32" s="86">
        <f t="shared" si="3"/>
        <v>0</v>
      </c>
      <c r="O32" s="85">
        <v>2.25</v>
      </c>
      <c r="P32" s="86">
        <f t="shared" si="4"/>
        <v>0.08</v>
      </c>
      <c r="Q32" s="95">
        <f t="shared" si="5"/>
        <v>0.08</v>
      </c>
      <c r="R32" s="86">
        <f t="shared" si="6"/>
        <v>0.05</v>
      </c>
      <c r="S32" s="85">
        <v>0.1</v>
      </c>
      <c r="T32" s="85">
        <v>0</v>
      </c>
      <c r="U32" s="105">
        <f t="shared" si="7"/>
        <v>0.15000000000000002</v>
      </c>
      <c r="V32" s="121">
        <v>0.94</v>
      </c>
      <c r="W32" s="108">
        <v>0.8</v>
      </c>
    </row>
    <row r="33" spans="1:33" s="10" customFormat="1" x14ac:dyDescent="0.25">
      <c r="A33" s="42">
        <v>23</v>
      </c>
      <c r="B33" s="88" t="s">
        <v>139</v>
      </c>
      <c r="C33" s="82" t="s">
        <v>140</v>
      </c>
      <c r="D33" s="83">
        <v>120</v>
      </c>
      <c r="E33" s="82" t="s">
        <v>57</v>
      </c>
      <c r="F33" s="148">
        <f t="shared" si="0"/>
        <v>4.2699999999999996</v>
      </c>
      <c r="G33" s="84" t="s">
        <v>221</v>
      </c>
      <c r="H33" s="84" t="s">
        <v>222</v>
      </c>
      <c r="I33" s="81">
        <v>6.9989999999999997</v>
      </c>
      <c r="J33" s="102">
        <f t="shared" si="1"/>
        <v>2.96</v>
      </c>
      <c r="K33" s="85">
        <v>0</v>
      </c>
      <c r="L33" s="86">
        <f t="shared" si="2"/>
        <v>0</v>
      </c>
      <c r="M33" s="85">
        <v>0</v>
      </c>
      <c r="N33" s="86">
        <f t="shared" si="3"/>
        <v>0</v>
      </c>
      <c r="O33" s="85">
        <v>0.5</v>
      </c>
      <c r="P33" s="86">
        <f t="shared" si="4"/>
        <v>0.02</v>
      </c>
      <c r="Q33" s="95">
        <f t="shared" si="5"/>
        <v>0.02</v>
      </c>
      <c r="R33" s="86">
        <f t="shared" si="6"/>
        <v>0.01</v>
      </c>
      <c r="S33" s="85">
        <v>0.04</v>
      </c>
      <c r="T33" s="85">
        <v>0</v>
      </c>
      <c r="U33" s="105">
        <f t="shared" si="7"/>
        <v>0.05</v>
      </c>
      <c r="V33" s="121">
        <v>0.76</v>
      </c>
      <c r="W33" s="108">
        <v>0.5</v>
      </c>
    </row>
    <row r="34" spans="1:33" s="16" customFormat="1" x14ac:dyDescent="0.25">
      <c r="A34" s="42">
        <v>24</v>
      </c>
      <c r="B34" s="89" t="s">
        <v>112</v>
      </c>
      <c r="C34" s="79" t="s">
        <v>32</v>
      </c>
      <c r="D34" s="80">
        <v>136</v>
      </c>
      <c r="E34" s="79" t="s">
        <v>33</v>
      </c>
      <c r="F34" s="148">
        <f t="shared" si="0"/>
        <v>4.25</v>
      </c>
      <c r="G34" s="81" t="s">
        <v>213</v>
      </c>
      <c r="H34" s="81" t="s">
        <v>206</v>
      </c>
      <c r="I34" s="81">
        <v>6.6779999999999999</v>
      </c>
      <c r="J34" s="102">
        <f t="shared" si="1"/>
        <v>2.83</v>
      </c>
      <c r="K34" s="86">
        <v>1.6</v>
      </c>
      <c r="L34" s="86">
        <f t="shared" si="2"/>
        <v>0.1</v>
      </c>
      <c r="M34" s="86">
        <v>1</v>
      </c>
      <c r="N34" s="86">
        <f t="shared" si="3"/>
        <v>0.05</v>
      </c>
      <c r="O34" s="86">
        <v>0.75</v>
      </c>
      <c r="P34" s="86">
        <f t="shared" si="4"/>
        <v>0.03</v>
      </c>
      <c r="Q34" s="96">
        <f t="shared" si="5"/>
        <v>0.18000000000000002</v>
      </c>
      <c r="R34" s="86">
        <f t="shared" si="6"/>
        <v>0.11</v>
      </c>
      <c r="S34" s="86">
        <v>0</v>
      </c>
      <c r="T34" s="86">
        <v>0</v>
      </c>
      <c r="U34" s="105">
        <f t="shared" si="7"/>
        <v>0.11</v>
      </c>
      <c r="V34" s="121">
        <v>0.51</v>
      </c>
      <c r="W34" s="108">
        <v>0.8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s="10" customFormat="1" x14ac:dyDescent="0.25">
      <c r="A35" s="42">
        <v>25</v>
      </c>
      <c r="B35" s="89" t="s">
        <v>138</v>
      </c>
      <c r="C35" s="79" t="s">
        <v>137</v>
      </c>
      <c r="D35" s="80">
        <v>143</v>
      </c>
      <c r="E35" s="79" t="s">
        <v>137</v>
      </c>
      <c r="F35" s="148">
        <f t="shared" si="0"/>
        <v>4.0220000000000002</v>
      </c>
      <c r="G35" s="81" t="s">
        <v>203</v>
      </c>
      <c r="H35" s="81" t="s">
        <v>204</v>
      </c>
      <c r="I35" s="81">
        <v>7.0780000000000003</v>
      </c>
      <c r="J35" s="102">
        <f t="shared" si="1"/>
        <v>2.99</v>
      </c>
      <c r="K35" s="86">
        <v>0</v>
      </c>
      <c r="L35" s="86">
        <f t="shared" si="2"/>
        <v>0</v>
      </c>
      <c r="M35" s="86">
        <v>1</v>
      </c>
      <c r="N35" s="86">
        <f t="shared" si="3"/>
        <v>0.05</v>
      </c>
      <c r="O35" s="86">
        <v>1</v>
      </c>
      <c r="P35" s="86">
        <f t="shared" si="4"/>
        <v>0.03</v>
      </c>
      <c r="Q35" s="86">
        <f t="shared" si="5"/>
        <v>0.08</v>
      </c>
      <c r="R35" s="86">
        <f t="shared" si="6"/>
        <v>0.05</v>
      </c>
      <c r="S35" s="86">
        <v>5.1999999999999998E-2</v>
      </c>
      <c r="T35" s="86">
        <v>0</v>
      </c>
      <c r="U35" s="105">
        <f t="shared" si="7"/>
        <v>0.10200000000000001</v>
      </c>
      <c r="V35" s="121">
        <v>0.43</v>
      </c>
      <c r="W35" s="108">
        <v>0.5</v>
      </c>
    </row>
    <row r="36" spans="1:33" s="10" customFormat="1" x14ac:dyDescent="0.25">
      <c r="A36" s="42">
        <v>26</v>
      </c>
      <c r="B36" s="88" t="s">
        <v>113</v>
      </c>
      <c r="C36" s="79" t="s">
        <v>114</v>
      </c>
      <c r="D36" s="80">
        <v>131</v>
      </c>
      <c r="E36" s="79" t="s">
        <v>115</v>
      </c>
      <c r="F36" s="148">
        <f t="shared" si="0"/>
        <v>2.99</v>
      </c>
      <c r="G36" s="86" t="s">
        <v>259</v>
      </c>
      <c r="H36" s="86" t="s">
        <v>289</v>
      </c>
      <c r="I36" s="81">
        <v>4.1399999999999997</v>
      </c>
      <c r="J36" s="102">
        <f t="shared" si="1"/>
        <v>1.75</v>
      </c>
      <c r="K36" s="86">
        <v>0.2</v>
      </c>
      <c r="L36" s="86">
        <f t="shared" si="2"/>
        <v>0.01</v>
      </c>
      <c r="M36" s="86">
        <v>4.2</v>
      </c>
      <c r="N36" s="86">
        <f t="shared" si="3"/>
        <v>0.2</v>
      </c>
      <c r="O36" s="86">
        <v>0</v>
      </c>
      <c r="P36" s="86">
        <f t="shared" si="4"/>
        <v>0</v>
      </c>
      <c r="Q36" s="96">
        <f t="shared" si="5"/>
        <v>0.21000000000000002</v>
      </c>
      <c r="R36" s="86">
        <f t="shared" si="6"/>
        <v>0.13</v>
      </c>
      <c r="S36" s="86">
        <v>0.1</v>
      </c>
      <c r="T36" s="86">
        <v>0</v>
      </c>
      <c r="U36" s="105">
        <f t="shared" si="7"/>
        <v>0.23</v>
      </c>
      <c r="V36" s="121">
        <v>0.51</v>
      </c>
      <c r="W36" s="108">
        <v>0.5</v>
      </c>
    </row>
    <row r="37" spans="1:33" s="10" customFormat="1" ht="15.75" thickBot="1" x14ac:dyDescent="0.3">
      <c r="A37" s="42">
        <v>27</v>
      </c>
      <c r="B37" s="90" t="s">
        <v>199</v>
      </c>
      <c r="C37" s="91" t="s">
        <v>155</v>
      </c>
      <c r="D37" s="92">
        <v>124</v>
      </c>
      <c r="E37" s="91" t="s">
        <v>155</v>
      </c>
      <c r="F37" s="149">
        <f t="shared" si="0"/>
        <v>0.91</v>
      </c>
      <c r="G37" s="99" t="s">
        <v>296</v>
      </c>
      <c r="H37" s="99" t="s">
        <v>296</v>
      </c>
      <c r="I37" s="156"/>
      <c r="J37" s="103"/>
      <c r="K37" s="98">
        <v>0.8</v>
      </c>
      <c r="L37" s="99">
        <f t="shared" si="2"/>
        <v>0.05</v>
      </c>
      <c r="M37" s="98">
        <v>0</v>
      </c>
      <c r="N37" s="99">
        <f t="shared" si="3"/>
        <v>0</v>
      </c>
      <c r="O37" s="98">
        <v>3.5</v>
      </c>
      <c r="P37" s="99">
        <f t="shared" si="4"/>
        <v>0.12</v>
      </c>
      <c r="Q37" s="100">
        <f t="shared" si="5"/>
        <v>0.16999999999999998</v>
      </c>
      <c r="R37" s="99">
        <f t="shared" si="6"/>
        <v>0.1</v>
      </c>
      <c r="S37" s="98">
        <v>0.1</v>
      </c>
      <c r="T37" s="98">
        <v>0.03</v>
      </c>
      <c r="U37" s="68">
        <f t="shared" si="7"/>
        <v>0.23</v>
      </c>
      <c r="V37" s="122">
        <v>0.18</v>
      </c>
      <c r="W37" s="109">
        <v>0.5</v>
      </c>
    </row>
    <row r="38" spans="1:33" s="10" customFormat="1" ht="15.75" thickBot="1" x14ac:dyDescent="0.3">
      <c r="D38" s="11"/>
      <c r="F38" s="15"/>
      <c r="G38" s="31"/>
      <c r="H38" s="31"/>
      <c r="I38" s="32"/>
      <c r="J38" s="15"/>
      <c r="K38" s="12"/>
      <c r="L38" s="23"/>
      <c r="M38" s="12"/>
      <c r="N38" s="12"/>
      <c r="O38" s="12"/>
      <c r="P38" s="12"/>
      <c r="Q38" s="11"/>
      <c r="R38" s="12"/>
      <c r="S38" s="12"/>
      <c r="T38" s="12"/>
      <c r="U38" s="3"/>
      <c r="V38" s="15"/>
      <c r="W38" s="20"/>
    </row>
    <row r="39" spans="1:33" s="27" customFormat="1" ht="15.75" thickBot="1" x14ac:dyDescent="0.3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4"/>
    </row>
    <row r="40" spans="1:33" x14ac:dyDescent="0.25">
      <c r="B40" s="1" t="s">
        <v>27</v>
      </c>
      <c r="C40" s="1"/>
      <c r="D40" s="3"/>
      <c r="E40" s="1"/>
      <c r="G40" s="170" t="s">
        <v>10</v>
      </c>
      <c r="H40" s="170"/>
      <c r="I40" s="170"/>
      <c r="K40" s="177" t="s">
        <v>14</v>
      </c>
      <c r="L40" s="177"/>
      <c r="M40" s="177" t="s">
        <v>299</v>
      </c>
      <c r="N40" s="177"/>
      <c r="O40" s="177" t="s">
        <v>17</v>
      </c>
      <c r="P40" s="177"/>
      <c r="R40" s="4" t="s">
        <v>16</v>
      </c>
      <c r="S40" s="5" t="s">
        <v>304</v>
      </c>
      <c r="T40" s="5" t="s">
        <v>305</v>
      </c>
      <c r="U40" s="3" t="s">
        <v>23</v>
      </c>
      <c r="V40" s="15" t="s">
        <v>2</v>
      </c>
      <c r="W40" s="49"/>
    </row>
    <row r="41" spans="1:33" ht="15.75" thickBot="1" x14ac:dyDescent="0.3">
      <c r="B41" s="1" t="s">
        <v>1</v>
      </c>
      <c r="C41" s="1" t="s">
        <v>2</v>
      </c>
      <c r="D41" s="3" t="s">
        <v>3</v>
      </c>
      <c r="E41" s="1" t="s">
        <v>4</v>
      </c>
      <c r="F41" s="14" t="s">
        <v>292</v>
      </c>
      <c r="G41" s="5" t="s">
        <v>7</v>
      </c>
      <c r="H41" s="5" t="s">
        <v>8</v>
      </c>
      <c r="I41" s="32" t="s">
        <v>9</v>
      </c>
      <c r="J41" s="15" t="s">
        <v>16</v>
      </c>
      <c r="K41" s="4" t="s">
        <v>12</v>
      </c>
      <c r="L41" s="4" t="s">
        <v>16</v>
      </c>
      <c r="M41" s="4" t="s">
        <v>12</v>
      </c>
      <c r="N41" s="4" t="s">
        <v>16</v>
      </c>
      <c r="O41" s="4" t="s">
        <v>12</v>
      </c>
      <c r="P41" s="4" t="s">
        <v>16</v>
      </c>
      <c r="Q41" s="3" t="s">
        <v>18</v>
      </c>
      <c r="R41" s="4">
        <v>0.3</v>
      </c>
      <c r="S41" s="5" t="s">
        <v>22</v>
      </c>
      <c r="T41" s="5" t="s">
        <v>22</v>
      </c>
      <c r="U41" s="3" t="s">
        <v>22</v>
      </c>
      <c r="V41" s="14" t="s">
        <v>22</v>
      </c>
      <c r="W41" s="136"/>
    </row>
    <row r="42" spans="1:33" s="41" customFormat="1" x14ac:dyDescent="0.25">
      <c r="A42" s="35">
        <v>1</v>
      </c>
      <c r="B42" s="157" t="s">
        <v>69</v>
      </c>
      <c r="C42" s="152" t="s">
        <v>70</v>
      </c>
      <c r="D42" s="153">
        <v>252</v>
      </c>
      <c r="E42" s="152" t="s">
        <v>70</v>
      </c>
      <c r="F42" s="158">
        <f t="shared" ref="F42:F64" si="8">J42+U42+V42+W42</f>
        <v>6.7</v>
      </c>
      <c r="G42" s="130" t="s">
        <v>268</v>
      </c>
      <c r="H42" s="130" t="s">
        <v>265</v>
      </c>
      <c r="I42" s="168">
        <v>9.9090000000000007</v>
      </c>
      <c r="J42" s="101">
        <f t="shared" ref="J42:J63" si="9">ROUND((I42*$J$10)/MAX($I$42:$I$64),2)</f>
        <v>4</v>
      </c>
      <c r="K42" s="130">
        <v>0</v>
      </c>
      <c r="L42" s="94">
        <f t="shared" ref="L42:L64" si="10">ROUND((K42*$L$10)/MAX($K$42:$K$64),2)</f>
        <v>0</v>
      </c>
      <c r="M42" s="130">
        <v>1</v>
      </c>
      <c r="N42" s="94">
        <f t="shared" ref="N42:N64" si="11">ROUND((M42*$N$10)/MAX($M$42:$M$64),2)</f>
        <v>0.06</v>
      </c>
      <c r="O42" s="130">
        <v>0</v>
      </c>
      <c r="P42" s="94">
        <f t="shared" ref="P42:P64" si="12">ROUND((O42*$P$10)/MAX($O$42:$O$64),2)</f>
        <v>0</v>
      </c>
      <c r="Q42" s="133">
        <f t="shared" ref="Q42:Q64" si="13">L42+N42+P42</f>
        <v>0.06</v>
      </c>
      <c r="R42" s="94">
        <f t="shared" ref="R42:R64" si="14">ROUND((Q42*$R$10)/MAX($Q$42:$Q$64),2)</f>
        <v>0.03</v>
      </c>
      <c r="S42" s="130">
        <v>0.1</v>
      </c>
      <c r="T42" s="130">
        <v>0.03</v>
      </c>
      <c r="U42" s="104">
        <f t="shared" ref="U42:U64" si="15">+R42+S42+T42</f>
        <v>0.16</v>
      </c>
      <c r="V42" s="106">
        <v>1.74</v>
      </c>
      <c r="W42" s="107">
        <v>0.8</v>
      </c>
    </row>
    <row r="43" spans="1:33" s="41" customFormat="1" x14ac:dyDescent="0.25">
      <c r="A43" s="35">
        <v>2</v>
      </c>
      <c r="B43" s="134" t="s">
        <v>88</v>
      </c>
      <c r="C43" s="79" t="s">
        <v>89</v>
      </c>
      <c r="D43" s="80">
        <v>231</v>
      </c>
      <c r="E43" s="79" t="s">
        <v>89</v>
      </c>
      <c r="F43" s="146">
        <f t="shared" si="8"/>
        <v>6.0620000000000003</v>
      </c>
      <c r="G43" s="85" t="s">
        <v>249</v>
      </c>
      <c r="H43" s="85" t="s">
        <v>250</v>
      </c>
      <c r="I43" s="81">
        <v>7.9560000000000004</v>
      </c>
      <c r="J43" s="102">
        <f t="shared" si="9"/>
        <v>3.21</v>
      </c>
      <c r="K43" s="85">
        <v>0</v>
      </c>
      <c r="L43" s="86">
        <f t="shared" si="10"/>
        <v>0</v>
      </c>
      <c r="M43" s="85">
        <v>0</v>
      </c>
      <c r="N43" s="86">
        <f t="shared" si="11"/>
        <v>0</v>
      </c>
      <c r="O43" s="85">
        <v>0</v>
      </c>
      <c r="P43" s="86">
        <f t="shared" si="12"/>
        <v>0</v>
      </c>
      <c r="Q43" s="95">
        <f t="shared" si="13"/>
        <v>0</v>
      </c>
      <c r="R43" s="86">
        <f t="shared" si="14"/>
        <v>0</v>
      </c>
      <c r="S43" s="85">
        <v>5.1999999999999998E-2</v>
      </c>
      <c r="T43" s="85">
        <v>0</v>
      </c>
      <c r="U43" s="105">
        <f t="shared" si="15"/>
        <v>5.1999999999999998E-2</v>
      </c>
      <c r="V43" s="121">
        <v>2</v>
      </c>
      <c r="W43" s="108">
        <v>0.8</v>
      </c>
    </row>
    <row r="44" spans="1:33" s="41" customFormat="1" x14ac:dyDescent="0.25">
      <c r="A44" s="35">
        <v>3</v>
      </c>
      <c r="B44" s="134" t="s">
        <v>50</v>
      </c>
      <c r="C44" s="79" t="s">
        <v>51</v>
      </c>
      <c r="D44" s="80">
        <v>216</v>
      </c>
      <c r="E44" s="79" t="s">
        <v>51</v>
      </c>
      <c r="F44" s="146">
        <f t="shared" si="8"/>
        <v>5.4099999999999993</v>
      </c>
      <c r="G44" s="85" t="s">
        <v>214</v>
      </c>
      <c r="H44" s="85" t="s">
        <v>215</v>
      </c>
      <c r="I44" s="81">
        <v>9.5329999999999995</v>
      </c>
      <c r="J44" s="102">
        <f t="shared" si="9"/>
        <v>3.85</v>
      </c>
      <c r="K44" s="86">
        <v>0</v>
      </c>
      <c r="L44" s="86">
        <f t="shared" si="10"/>
        <v>0</v>
      </c>
      <c r="M44" s="86">
        <v>0</v>
      </c>
      <c r="N44" s="86">
        <f t="shared" si="11"/>
        <v>0</v>
      </c>
      <c r="O44" s="86">
        <v>1</v>
      </c>
      <c r="P44" s="86">
        <f t="shared" si="12"/>
        <v>0.06</v>
      </c>
      <c r="Q44" s="96">
        <f t="shared" si="13"/>
        <v>0.06</v>
      </c>
      <c r="R44" s="86">
        <f t="shared" si="14"/>
        <v>0.03</v>
      </c>
      <c r="S44" s="86">
        <v>0</v>
      </c>
      <c r="T44" s="86">
        <v>0</v>
      </c>
      <c r="U44" s="105">
        <f t="shared" si="15"/>
        <v>0.03</v>
      </c>
      <c r="V44" s="121">
        <v>0.73</v>
      </c>
      <c r="W44" s="108">
        <v>0.8</v>
      </c>
    </row>
    <row r="45" spans="1:33" s="41" customFormat="1" x14ac:dyDescent="0.25">
      <c r="A45" s="35">
        <v>4</v>
      </c>
      <c r="B45" s="134" t="s">
        <v>125</v>
      </c>
      <c r="C45" s="79" t="s">
        <v>126</v>
      </c>
      <c r="D45" s="80">
        <v>229</v>
      </c>
      <c r="E45" s="79" t="s">
        <v>126</v>
      </c>
      <c r="F45" s="146">
        <f t="shared" si="8"/>
        <v>5.34</v>
      </c>
      <c r="G45" s="85" t="s">
        <v>266</v>
      </c>
      <c r="H45" s="85" t="s">
        <v>267</v>
      </c>
      <c r="I45" s="81">
        <v>9.6560000000000006</v>
      </c>
      <c r="J45" s="102">
        <f t="shared" si="9"/>
        <v>3.9</v>
      </c>
      <c r="K45" s="97">
        <v>0</v>
      </c>
      <c r="L45" s="97">
        <f t="shared" si="10"/>
        <v>0</v>
      </c>
      <c r="M45" s="97">
        <v>0.8</v>
      </c>
      <c r="N45" s="97">
        <f t="shared" si="11"/>
        <v>0.04</v>
      </c>
      <c r="O45" s="97">
        <v>0</v>
      </c>
      <c r="P45" s="97">
        <f t="shared" si="12"/>
        <v>0</v>
      </c>
      <c r="Q45" s="95">
        <f t="shared" si="13"/>
        <v>0.04</v>
      </c>
      <c r="R45" s="97">
        <f t="shared" si="14"/>
        <v>0.02</v>
      </c>
      <c r="S45" s="97">
        <v>0</v>
      </c>
      <c r="T45" s="97">
        <v>0</v>
      </c>
      <c r="U45" s="105">
        <f t="shared" si="15"/>
        <v>0.02</v>
      </c>
      <c r="V45" s="121">
        <v>0.62</v>
      </c>
      <c r="W45" s="108">
        <v>0.8</v>
      </c>
    </row>
    <row r="46" spans="1:33" s="41" customFormat="1" x14ac:dyDescent="0.25">
      <c r="A46" s="35">
        <v>5</v>
      </c>
      <c r="B46" s="134" t="s">
        <v>123</v>
      </c>
      <c r="C46" s="79" t="s">
        <v>124</v>
      </c>
      <c r="D46" s="80">
        <v>252</v>
      </c>
      <c r="E46" s="79" t="s">
        <v>70</v>
      </c>
      <c r="F46" s="146">
        <f t="shared" si="8"/>
        <v>5.33</v>
      </c>
      <c r="G46" s="85" t="s">
        <v>238</v>
      </c>
      <c r="H46" s="85" t="s">
        <v>239</v>
      </c>
      <c r="I46" s="81">
        <v>8.6630000000000003</v>
      </c>
      <c r="J46" s="102">
        <f t="shared" si="9"/>
        <v>3.5</v>
      </c>
      <c r="K46" s="85">
        <v>0</v>
      </c>
      <c r="L46" s="86">
        <f t="shared" si="10"/>
        <v>0</v>
      </c>
      <c r="M46" s="97">
        <v>0.6</v>
      </c>
      <c r="N46" s="86">
        <f t="shared" si="11"/>
        <v>0.03</v>
      </c>
      <c r="O46" s="85">
        <v>0.5</v>
      </c>
      <c r="P46" s="86">
        <f t="shared" si="12"/>
        <v>0.03</v>
      </c>
      <c r="Q46" s="95">
        <f t="shared" si="13"/>
        <v>0.06</v>
      </c>
      <c r="R46" s="86">
        <f t="shared" si="14"/>
        <v>0.03</v>
      </c>
      <c r="S46" s="85">
        <v>0.1</v>
      </c>
      <c r="T46" s="85">
        <v>0</v>
      </c>
      <c r="U46" s="105">
        <f t="shared" si="15"/>
        <v>0.13</v>
      </c>
      <c r="V46" s="121">
        <v>0.9</v>
      </c>
      <c r="W46" s="108">
        <v>0.8</v>
      </c>
    </row>
    <row r="47" spans="1:33" s="141" customFormat="1" x14ac:dyDescent="0.25">
      <c r="A47" s="35">
        <v>6</v>
      </c>
      <c r="B47" s="134" t="s">
        <v>182</v>
      </c>
      <c r="C47" s="79" t="s">
        <v>183</v>
      </c>
      <c r="D47" s="80">
        <v>203</v>
      </c>
      <c r="E47" s="79" t="s">
        <v>177</v>
      </c>
      <c r="F47" s="146">
        <f t="shared" si="8"/>
        <v>5.1999999999999993</v>
      </c>
      <c r="G47" s="85" t="s">
        <v>262</v>
      </c>
      <c r="H47" s="85" t="s">
        <v>263</v>
      </c>
      <c r="I47" s="81">
        <v>7.3239999999999998</v>
      </c>
      <c r="J47" s="102">
        <f t="shared" si="9"/>
        <v>2.96</v>
      </c>
      <c r="K47" s="85">
        <v>2.6</v>
      </c>
      <c r="L47" s="86">
        <f t="shared" si="10"/>
        <v>0.28000000000000003</v>
      </c>
      <c r="M47" s="85">
        <v>1.8</v>
      </c>
      <c r="N47" s="86">
        <f t="shared" si="11"/>
        <v>0.1</v>
      </c>
      <c r="O47" s="85">
        <f>0.75*3+0.1</f>
        <v>2.35</v>
      </c>
      <c r="P47" s="86">
        <f t="shared" si="12"/>
        <v>0.14000000000000001</v>
      </c>
      <c r="Q47" s="95">
        <f t="shared" si="13"/>
        <v>0.52</v>
      </c>
      <c r="R47" s="86">
        <f t="shared" si="14"/>
        <v>0.27</v>
      </c>
      <c r="S47" s="85">
        <v>0.1</v>
      </c>
      <c r="T47" s="85">
        <v>0.1</v>
      </c>
      <c r="U47" s="105">
        <f t="shared" si="15"/>
        <v>0.47</v>
      </c>
      <c r="V47" s="121">
        <v>0.97</v>
      </c>
      <c r="W47" s="108">
        <v>0.8</v>
      </c>
      <c r="X47" s="35"/>
      <c r="Y47" s="35"/>
      <c r="Z47" s="41"/>
      <c r="AA47" s="35"/>
      <c r="AB47" s="41"/>
      <c r="AC47" s="35"/>
      <c r="AD47" s="35"/>
      <c r="AE47" s="35"/>
      <c r="AF47" s="35"/>
      <c r="AG47" s="35"/>
    </row>
    <row r="48" spans="1:33" s="35" customFormat="1" x14ac:dyDescent="0.25">
      <c r="A48" s="35">
        <v>7</v>
      </c>
      <c r="B48" s="134" t="s">
        <v>149</v>
      </c>
      <c r="C48" s="79" t="s">
        <v>150</v>
      </c>
      <c r="D48" s="80">
        <v>231</v>
      </c>
      <c r="E48" s="79" t="s">
        <v>89</v>
      </c>
      <c r="F48" s="146">
        <f t="shared" si="8"/>
        <v>5.0680000000000005</v>
      </c>
      <c r="G48" s="86" t="s">
        <v>223</v>
      </c>
      <c r="H48" s="86" t="s">
        <v>224</v>
      </c>
      <c r="I48" s="81">
        <v>8.6489999999999991</v>
      </c>
      <c r="J48" s="102">
        <f t="shared" si="9"/>
        <v>3.49</v>
      </c>
      <c r="K48" s="85">
        <v>0</v>
      </c>
      <c r="L48" s="86">
        <f t="shared" si="10"/>
        <v>0</v>
      </c>
      <c r="M48" s="85">
        <v>2.5</v>
      </c>
      <c r="N48" s="86">
        <f t="shared" si="11"/>
        <v>0.14000000000000001</v>
      </c>
      <c r="O48" s="85">
        <v>2.5499999999999998</v>
      </c>
      <c r="P48" s="86">
        <f t="shared" si="12"/>
        <v>0.16</v>
      </c>
      <c r="Q48" s="95">
        <f t="shared" si="13"/>
        <v>0.30000000000000004</v>
      </c>
      <c r="R48" s="86">
        <f t="shared" si="14"/>
        <v>0.16</v>
      </c>
      <c r="S48" s="85">
        <v>6.8000000000000005E-2</v>
      </c>
      <c r="T48" s="85">
        <v>0</v>
      </c>
      <c r="U48" s="105">
        <f t="shared" si="15"/>
        <v>0.22800000000000001</v>
      </c>
      <c r="V48" s="121">
        <v>0.55000000000000004</v>
      </c>
      <c r="W48" s="108">
        <v>0.8</v>
      </c>
      <c r="Z48" s="41"/>
      <c r="AB48" s="41"/>
    </row>
    <row r="49" spans="1:33" s="41" customFormat="1" x14ac:dyDescent="0.25">
      <c r="A49" s="35">
        <v>8</v>
      </c>
      <c r="B49" s="88" t="s">
        <v>100</v>
      </c>
      <c r="C49" s="82" t="s">
        <v>101</v>
      </c>
      <c r="D49" s="83">
        <v>249</v>
      </c>
      <c r="E49" s="82" t="s">
        <v>49</v>
      </c>
      <c r="F49" s="146">
        <f t="shared" si="8"/>
        <v>4.95</v>
      </c>
      <c r="G49" s="85" t="s">
        <v>240</v>
      </c>
      <c r="H49" s="85" t="s">
        <v>241</v>
      </c>
      <c r="I49" s="81">
        <v>7.8239999999999998</v>
      </c>
      <c r="J49" s="102">
        <f t="shared" si="9"/>
        <v>3.16</v>
      </c>
      <c r="K49" s="85">
        <v>1.6</v>
      </c>
      <c r="L49" s="86">
        <f t="shared" si="10"/>
        <v>0.17</v>
      </c>
      <c r="M49" s="85">
        <v>1.2</v>
      </c>
      <c r="N49" s="86">
        <f t="shared" si="11"/>
        <v>7.0000000000000007E-2</v>
      </c>
      <c r="O49" s="85">
        <v>0</v>
      </c>
      <c r="P49" s="86">
        <f t="shared" si="12"/>
        <v>0</v>
      </c>
      <c r="Q49" s="95">
        <f t="shared" si="13"/>
        <v>0.24000000000000002</v>
      </c>
      <c r="R49" s="86">
        <f t="shared" si="14"/>
        <v>0.12</v>
      </c>
      <c r="S49" s="85">
        <v>0.1</v>
      </c>
      <c r="T49" s="85">
        <v>0.1</v>
      </c>
      <c r="U49" s="105">
        <f t="shared" si="15"/>
        <v>0.32</v>
      </c>
      <c r="V49" s="121">
        <v>1.47</v>
      </c>
      <c r="W49" s="108">
        <v>0</v>
      </c>
    </row>
    <row r="50" spans="1:33" s="41" customFormat="1" x14ac:dyDescent="0.25">
      <c r="A50" s="35">
        <v>9</v>
      </c>
      <c r="B50" s="88" t="s">
        <v>66</v>
      </c>
      <c r="C50" s="82" t="s">
        <v>67</v>
      </c>
      <c r="D50" s="83">
        <v>251</v>
      </c>
      <c r="E50" s="82" t="s">
        <v>68</v>
      </c>
      <c r="F50" s="144">
        <f t="shared" si="8"/>
        <v>4.88</v>
      </c>
      <c r="G50" s="85" t="s">
        <v>246</v>
      </c>
      <c r="H50" s="85" t="s">
        <v>247</v>
      </c>
      <c r="I50" s="81">
        <v>8.9710000000000001</v>
      </c>
      <c r="J50" s="102">
        <f t="shared" si="9"/>
        <v>3.62</v>
      </c>
      <c r="K50" s="86">
        <v>1.6</v>
      </c>
      <c r="L50" s="86">
        <f t="shared" si="10"/>
        <v>0.17</v>
      </c>
      <c r="M50" s="86">
        <v>0</v>
      </c>
      <c r="N50" s="86">
        <f t="shared" si="11"/>
        <v>0</v>
      </c>
      <c r="O50" s="86">
        <v>0.5</v>
      </c>
      <c r="P50" s="86">
        <f t="shared" si="12"/>
        <v>0.03</v>
      </c>
      <c r="Q50" s="96">
        <f t="shared" si="13"/>
        <v>0.2</v>
      </c>
      <c r="R50" s="86">
        <f t="shared" si="14"/>
        <v>0.1</v>
      </c>
      <c r="S50" s="86">
        <v>0</v>
      </c>
      <c r="T50" s="86">
        <v>0.02</v>
      </c>
      <c r="U50" s="105">
        <f t="shared" si="15"/>
        <v>0.12000000000000001</v>
      </c>
      <c r="V50" s="121">
        <v>0.34</v>
      </c>
      <c r="W50" s="108">
        <v>0.8</v>
      </c>
    </row>
    <row r="51" spans="1:33" s="41" customFormat="1" x14ac:dyDescent="0.25">
      <c r="A51" s="35">
        <v>10</v>
      </c>
      <c r="B51" s="137" t="s">
        <v>28</v>
      </c>
      <c r="C51" s="138" t="s">
        <v>29</v>
      </c>
      <c r="D51" s="139">
        <v>248</v>
      </c>
      <c r="E51" s="138" t="s">
        <v>30</v>
      </c>
      <c r="F51" s="147">
        <f t="shared" si="8"/>
        <v>4.8709999999999996</v>
      </c>
      <c r="G51" s="97" t="s">
        <v>251</v>
      </c>
      <c r="H51" s="97" t="s">
        <v>252</v>
      </c>
      <c r="I51" s="81">
        <v>9.1430000000000007</v>
      </c>
      <c r="J51" s="102">
        <f t="shared" si="9"/>
        <v>3.69</v>
      </c>
      <c r="K51" s="86">
        <v>0</v>
      </c>
      <c r="L51" s="86">
        <f t="shared" si="10"/>
        <v>0</v>
      </c>
      <c r="M51" s="86">
        <v>1</v>
      </c>
      <c r="N51" s="86">
        <f t="shared" si="11"/>
        <v>0.06</v>
      </c>
      <c r="O51" s="86">
        <v>0.5</v>
      </c>
      <c r="P51" s="86">
        <f t="shared" si="12"/>
        <v>0.03</v>
      </c>
      <c r="Q51" s="96">
        <f t="shared" si="13"/>
        <v>0.09</v>
      </c>
      <c r="R51" s="86">
        <f t="shared" si="14"/>
        <v>0.05</v>
      </c>
      <c r="S51" s="86">
        <v>1.0999999999999999E-2</v>
      </c>
      <c r="T51" s="86">
        <v>0.04</v>
      </c>
      <c r="U51" s="105">
        <f t="shared" si="15"/>
        <v>0.10100000000000001</v>
      </c>
      <c r="V51" s="121">
        <v>0.28000000000000003</v>
      </c>
      <c r="W51" s="108">
        <v>0.8</v>
      </c>
      <c r="X51" s="141"/>
      <c r="Y51" s="141"/>
      <c r="AA51" s="141"/>
      <c r="AC51" s="141"/>
      <c r="AD51" s="141"/>
      <c r="AE51" s="141"/>
      <c r="AF51" s="141"/>
      <c r="AG51" s="141"/>
    </row>
    <row r="52" spans="1:33" s="35" customFormat="1" x14ac:dyDescent="0.25">
      <c r="A52" s="35">
        <v>11</v>
      </c>
      <c r="B52" s="88" t="s">
        <v>145</v>
      </c>
      <c r="C52" s="82" t="s">
        <v>146</v>
      </c>
      <c r="D52" s="83">
        <v>251</v>
      </c>
      <c r="E52" s="82" t="s">
        <v>68</v>
      </c>
      <c r="F52" s="144">
        <f t="shared" si="8"/>
        <v>4.6559999999999997</v>
      </c>
      <c r="G52" s="85" t="s">
        <v>291</v>
      </c>
      <c r="H52" s="85" t="s">
        <v>301</v>
      </c>
      <c r="I52" s="81">
        <v>8.0790000000000006</v>
      </c>
      <c r="J52" s="102">
        <f t="shared" si="9"/>
        <v>3.26</v>
      </c>
      <c r="K52" s="85">
        <v>0</v>
      </c>
      <c r="L52" s="86">
        <f t="shared" si="10"/>
        <v>0</v>
      </c>
      <c r="M52" s="85">
        <v>0.5</v>
      </c>
      <c r="N52" s="86">
        <f t="shared" si="11"/>
        <v>0.03</v>
      </c>
      <c r="O52" s="85">
        <v>0</v>
      </c>
      <c r="P52" s="86">
        <f t="shared" si="12"/>
        <v>0</v>
      </c>
      <c r="Q52" s="95">
        <f t="shared" si="13"/>
        <v>0.03</v>
      </c>
      <c r="R52" s="86">
        <f t="shared" si="14"/>
        <v>0.02</v>
      </c>
      <c r="S52" s="85">
        <v>9.6000000000000002E-2</v>
      </c>
      <c r="T52" s="85">
        <v>0.1</v>
      </c>
      <c r="U52" s="105">
        <f t="shared" si="15"/>
        <v>0.21600000000000003</v>
      </c>
      <c r="V52" s="121">
        <v>0.38</v>
      </c>
      <c r="W52" s="108">
        <v>0.8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33" s="41" customFormat="1" x14ac:dyDescent="0.25">
      <c r="A53" s="35">
        <v>12</v>
      </c>
      <c r="B53" s="88" t="s">
        <v>127</v>
      </c>
      <c r="C53" s="82" t="s">
        <v>128</v>
      </c>
      <c r="D53" s="83">
        <v>231</v>
      </c>
      <c r="E53" s="82" t="s">
        <v>89</v>
      </c>
      <c r="F53" s="144">
        <f t="shared" si="8"/>
        <v>4.59</v>
      </c>
      <c r="G53" s="85" t="s">
        <v>302</v>
      </c>
      <c r="H53" s="85" t="s">
        <v>248</v>
      </c>
      <c r="I53" s="81">
        <v>8.3059999999999992</v>
      </c>
      <c r="J53" s="102">
        <f t="shared" si="9"/>
        <v>3.35</v>
      </c>
      <c r="K53" s="85">
        <v>0</v>
      </c>
      <c r="L53" s="86">
        <f t="shared" si="10"/>
        <v>0</v>
      </c>
      <c r="M53" s="85">
        <v>0.8</v>
      </c>
      <c r="N53" s="86">
        <f t="shared" si="11"/>
        <v>0.04</v>
      </c>
      <c r="O53" s="85">
        <v>0.75</v>
      </c>
      <c r="P53" s="86">
        <f t="shared" si="12"/>
        <v>0.05</v>
      </c>
      <c r="Q53" s="95">
        <f t="shared" si="13"/>
        <v>0.09</v>
      </c>
      <c r="R53" s="86">
        <f t="shared" si="14"/>
        <v>0.05</v>
      </c>
      <c r="S53" s="85">
        <v>0</v>
      </c>
      <c r="T53" s="85">
        <v>0</v>
      </c>
      <c r="U53" s="105">
        <f t="shared" si="15"/>
        <v>0.05</v>
      </c>
      <c r="V53" s="121">
        <v>0.39</v>
      </c>
      <c r="W53" s="108">
        <v>0.8</v>
      </c>
    </row>
    <row r="54" spans="1:33" s="41" customFormat="1" x14ac:dyDescent="0.25">
      <c r="A54" s="35">
        <v>13</v>
      </c>
      <c r="B54" s="88" t="s">
        <v>96</v>
      </c>
      <c r="C54" s="82" t="s">
        <v>97</v>
      </c>
      <c r="D54" s="83">
        <v>233</v>
      </c>
      <c r="E54" s="82" t="s">
        <v>98</v>
      </c>
      <c r="F54" s="144">
        <f t="shared" si="8"/>
        <v>4.47</v>
      </c>
      <c r="G54" s="86" t="s">
        <v>264</v>
      </c>
      <c r="H54" s="86" t="s">
        <v>265</v>
      </c>
      <c r="I54" s="81">
        <v>5.61</v>
      </c>
      <c r="J54" s="102">
        <f t="shared" si="9"/>
        <v>2.2599999999999998</v>
      </c>
      <c r="K54" s="85">
        <v>2.8</v>
      </c>
      <c r="L54" s="86">
        <f t="shared" si="10"/>
        <v>0.3</v>
      </c>
      <c r="M54" s="85">
        <v>1.5</v>
      </c>
      <c r="N54" s="86">
        <f t="shared" si="11"/>
        <v>0.08</v>
      </c>
      <c r="O54" s="85">
        <v>3.25</v>
      </c>
      <c r="P54" s="86">
        <f t="shared" si="12"/>
        <v>0.2</v>
      </c>
      <c r="Q54" s="95">
        <f t="shared" si="13"/>
        <v>0.58000000000000007</v>
      </c>
      <c r="R54" s="86">
        <f t="shared" si="14"/>
        <v>0.3</v>
      </c>
      <c r="S54" s="85">
        <v>0.1</v>
      </c>
      <c r="T54" s="85">
        <v>0</v>
      </c>
      <c r="U54" s="105">
        <f t="shared" si="15"/>
        <v>0.4</v>
      </c>
      <c r="V54" s="121">
        <v>1.01</v>
      </c>
      <c r="W54" s="108">
        <v>0.8</v>
      </c>
    </row>
    <row r="55" spans="1:33" s="41" customFormat="1" x14ac:dyDescent="0.25">
      <c r="A55" s="35">
        <v>14</v>
      </c>
      <c r="B55" s="88" t="s">
        <v>153</v>
      </c>
      <c r="C55" s="82" t="s">
        <v>154</v>
      </c>
      <c r="D55" s="83">
        <v>251</v>
      </c>
      <c r="E55" s="82" t="s">
        <v>68</v>
      </c>
      <c r="F55" s="144">
        <f t="shared" si="8"/>
        <v>4.42</v>
      </c>
      <c r="G55" s="85" t="s">
        <v>242</v>
      </c>
      <c r="H55" s="85" t="s">
        <v>243</v>
      </c>
      <c r="I55" s="81">
        <v>7.1440000000000001</v>
      </c>
      <c r="J55" s="102">
        <f t="shared" si="9"/>
        <v>2.88</v>
      </c>
      <c r="K55" s="86">
        <v>1.6</v>
      </c>
      <c r="L55" s="86">
        <f t="shared" si="10"/>
        <v>0.17</v>
      </c>
      <c r="M55" s="86">
        <v>0.3</v>
      </c>
      <c r="N55" s="86">
        <f t="shared" si="11"/>
        <v>0.02</v>
      </c>
      <c r="O55" s="86">
        <v>0.5</v>
      </c>
      <c r="P55" s="86">
        <f t="shared" si="12"/>
        <v>0.03</v>
      </c>
      <c r="Q55" s="96">
        <f t="shared" si="13"/>
        <v>0.22</v>
      </c>
      <c r="R55" s="86">
        <f t="shared" si="14"/>
        <v>0.11</v>
      </c>
      <c r="S55" s="86">
        <v>0.1</v>
      </c>
      <c r="T55" s="86">
        <v>0.09</v>
      </c>
      <c r="U55" s="105">
        <f t="shared" si="15"/>
        <v>0.30000000000000004</v>
      </c>
      <c r="V55" s="121">
        <v>0.44</v>
      </c>
      <c r="W55" s="108">
        <v>0.8</v>
      </c>
    </row>
    <row r="56" spans="1:33" s="41" customFormat="1" x14ac:dyDescent="0.25">
      <c r="A56" s="35">
        <v>15</v>
      </c>
      <c r="B56" s="88" t="s">
        <v>106</v>
      </c>
      <c r="C56" s="82" t="s">
        <v>107</v>
      </c>
      <c r="D56" s="83">
        <v>249</v>
      </c>
      <c r="E56" s="82" t="s">
        <v>49</v>
      </c>
      <c r="F56" s="144">
        <f t="shared" si="8"/>
        <v>4.3380000000000001</v>
      </c>
      <c r="G56" s="85" t="s">
        <v>244</v>
      </c>
      <c r="H56" s="85" t="s">
        <v>245</v>
      </c>
      <c r="I56" s="81">
        <v>7.4080000000000004</v>
      </c>
      <c r="J56" s="102">
        <f t="shared" si="9"/>
        <v>2.99</v>
      </c>
      <c r="K56" s="85">
        <v>0</v>
      </c>
      <c r="L56" s="86">
        <f t="shared" si="10"/>
        <v>0</v>
      </c>
      <c r="M56" s="85">
        <v>0.3</v>
      </c>
      <c r="N56" s="86">
        <f t="shared" si="11"/>
        <v>0.02</v>
      </c>
      <c r="O56" s="85">
        <v>0</v>
      </c>
      <c r="P56" s="86">
        <f t="shared" si="12"/>
        <v>0</v>
      </c>
      <c r="Q56" s="95">
        <f t="shared" si="13"/>
        <v>0.02</v>
      </c>
      <c r="R56" s="86">
        <f t="shared" si="14"/>
        <v>0.01</v>
      </c>
      <c r="S56" s="85">
        <v>1.7999999999999999E-2</v>
      </c>
      <c r="T56" s="85">
        <v>0.05</v>
      </c>
      <c r="U56" s="105">
        <f t="shared" si="15"/>
        <v>7.8E-2</v>
      </c>
      <c r="V56" s="121">
        <v>1.27</v>
      </c>
      <c r="W56" s="108">
        <v>0</v>
      </c>
    </row>
    <row r="57" spans="1:33" s="41" customFormat="1" x14ac:dyDescent="0.25">
      <c r="A57" s="35">
        <v>16</v>
      </c>
      <c r="B57" s="88" t="s">
        <v>175</v>
      </c>
      <c r="C57" s="82" t="s">
        <v>176</v>
      </c>
      <c r="D57" s="83">
        <v>203</v>
      </c>
      <c r="E57" s="82" t="s">
        <v>177</v>
      </c>
      <c r="F57" s="144">
        <f t="shared" si="8"/>
        <v>4.29</v>
      </c>
      <c r="G57" s="85">
        <v>6.65</v>
      </c>
      <c r="H57" s="85">
        <v>6.91</v>
      </c>
      <c r="I57" s="81">
        <v>6.3680000000000003</v>
      </c>
      <c r="J57" s="102">
        <f t="shared" si="9"/>
        <v>2.57</v>
      </c>
      <c r="K57" s="85">
        <v>0</v>
      </c>
      <c r="L57" s="86">
        <f t="shared" si="10"/>
        <v>0</v>
      </c>
      <c r="M57" s="85">
        <v>0</v>
      </c>
      <c r="N57" s="86">
        <f t="shared" si="11"/>
        <v>0</v>
      </c>
      <c r="O57" s="85">
        <v>0.75</v>
      </c>
      <c r="P57" s="86">
        <f t="shared" si="12"/>
        <v>0.05</v>
      </c>
      <c r="Q57" s="95">
        <f t="shared" si="13"/>
        <v>0.05</v>
      </c>
      <c r="R57" s="86">
        <f t="shared" si="14"/>
        <v>0.03</v>
      </c>
      <c r="S57" s="85">
        <v>0.1</v>
      </c>
      <c r="T57" s="85">
        <v>0.1</v>
      </c>
      <c r="U57" s="105">
        <f t="shared" si="15"/>
        <v>0.23</v>
      </c>
      <c r="V57" s="121">
        <v>0.49</v>
      </c>
      <c r="W57" s="108">
        <v>1</v>
      </c>
    </row>
    <row r="58" spans="1:33" s="41" customFormat="1" x14ac:dyDescent="0.25">
      <c r="A58" s="35">
        <v>17</v>
      </c>
      <c r="B58" s="88" t="s">
        <v>47</v>
      </c>
      <c r="C58" s="82" t="s">
        <v>48</v>
      </c>
      <c r="D58" s="83">
        <v>249</v>
      </c>
      <c r="E58" s="82" t="s">
        <v>49</v>
      </c>
      <c r="F58" s="144">
        <f t="shared" si="8"/>
        <v>4.0299999999999994</v>
      </c>
      <c r="G58" s="85" t="s">
        <v>236</v>
      </c>
      <c r="H58" s="85" t="s">
        <v>237</v>
      </c>
      <c r="I58" s="81">
        <v>7.6529999999999996</v>
      </c>
      <c r="J58" s="102">
        <f t="shared" si="9"/>
        <v>3.09</v>
      </c>
      <c r="K58" s="85">
        <v>0</v>
      </c>
      <c r="L58" s="86">
        <f t="shared" si="10"/>
        <v>0</v>
      </c>
      <c r="M58" s="85">
        <v>0.5</v>
      </c>
      <c r="N58" s="86">
        <f t="shared" si="11"/>
        <v>0.03</v>
      </c>
      <c r="O58" s="85">
        <v>1.5</v>
      </c>
      <c r="P58" s="86">
        <f t="shared" si="12"/>
        <v>0.09</v>
      </c>
      <c r="Q58" s="95">
        <f t="shared" si="13"/>
        <v>0.12</v>
      </c>
      <c r="R58" s="86">
        <f t="shared" si="14"/>
        <v>0.06</v>
      </c>
      <c r="S58" s="85">
        <v>0.1</v>
      </c>
      <c r="T58" s="85">
        <v>0.03</v>
      </c>
      <c r="U58" s="105">
        <f t="shared" si="15"/>
        <v>0.19</v>
      </c>
      <c r="V58" s="121">
        <v>0.75</v>
      </c>
      <c r="W58" s="108">
        <v>0</v>
      </c>
    </row>
    <row r="59" spans="1:33" s="41" customFormat="1" x14ac:dyDescent="0.25">
      <c r="A59" s="35">
        <v>18</v>
      </c>
      <c r="B59" s="88" t="s">
        <v>61</v>
      </c>
      <c r="C59" s="82" t="s">
        <v>62</v>
      </c>
      <c r="D59" s="83">
        <v>252</v>
      </c>
      <c r="E59" s="82" t="s">
        <v>63</v>
      </c>
      <c r="F59" s="144">
        <f t="shared" si="8"/>
        <v>4</v>
      </c>
      <c r="G59" s="85" t="s">
        <v>234</v>
      </c>
      <c r="H59" s="85" t="s">
        <v>235</v>
      </c>
      <c r="I59" s="81">
        <v>6.359</v>
      </c>
      <c r="J59" s="102">
        <f t="shared" si="9"/>
        <v>2.57</v>
      </c>
      <c r="K59" s="85">
        <v>0</v>
      </c>
      <c r="L59" s="86">
        <f t="shared" si="10"/>
        <v>0</v>
      </c>
      <c r="M59" s="85">
        <v>0.3</v>
      </c>
      <c r="N59" s="86">
        <f t="shared" si="11"/>
        <v>0.02</v>
      </c>
      <c r="O59" s="85">
        <v>2.75</v>
      </c>
      <c r="P59" s="86">
        <f t="shared" si="12"/>
        <v>0.17</v>
      </c>
      <c r="Q59" s="95">
        <f t="shared" si="13"/>
        <v>0.19</v>
      </c>
      <c r="R59" s="86">
        <f t="shared" si="14"/>
        <v>0.1</v>
      </c>
      <c r="S59" s="85">
        <v>0.1</v>
      </c>
      <c r="T59" s="85">
        <v>0</v>
      </c>
      <c r="U59" s="105">
        <f t="shared" si="15"/>
        <v>0.2</v>
      </c>
      <c r="V59" s="121">
        <v>1.23</v>
      </c>
      <c r="W59" s="108">
        <v>0</v>
      </c>
    </row>
    <row r="60" spans="1:33" s="41" customFormat="1" x14ac:dyDescent="0.25">
      <c r="A60" s="35">
        <v>19</v>
      </c>
      <c r="B60" s="88" t="s">
        <v>186</v>
      </c>
      <c r="C60" s="82" t="s">
        <v>187</v>
      </c>
      <c r="D60" s="83">
        <v>229</v>
      </c>
      <c r="E60" s="82" t="s">
        <v>126</v>
      </c>
      <c r="F60" s="144">
        <f t="shared" si="8"/>
        <v>3.76</v>
      </c>
      <c r="G60" s="85" t="s">
        <v>227</v>
      </c>
      <c r="H60" s="85" t="s">
        <v>228</v>
      </c>
      <c r="I60" s="81">
        <v>8.1669999999999998</v>
      </c>
      <c r="J60" s="102">
        <f t="shared" si="9"/>
        <v>3.3</v>
      </c>
      <c r="K60" s="85">
        <v>0</v>
      </c>
      <c r="L60" s="86">
        <f t="shared" si="10"/>
        <v>0</v>
      </c>
      <c r="M60" s="85">
        <v>0</v>
      </c>
      <c r="N60" s="86">
        <f t="shared" si="11"/>
        <v>0</v>
      </c>
      <c r="O60" s="85">
        <v>0</v>
      </c>
      <c r="P60" s="86">
        <f t="shared" si="12"/>
        <v>0</v>
      </c>
      <c r="Q60" s="95">
        <f t="shared" si="13"/>
        <v>0</v>
      </c>
      <c r="R60" s="86">
        <f t="shared" si="14"/>
        <v>0</v>
      </c>
      <c r="S60" s="85">
        <v>0.1</v>
      </c>
      <c r="T60" s="85">
        <v>0</v>
      </c>
      <c r="U60" s="105">
        <f t="shared" si="15"/>
        <v>0.1</v>
      </c>
      <c r="V60" s="121">
        <v>0.36</v>
      </c>
      <c r="W60" s="108">
        <v>0</v>
      </c>
    </row>
    <row r="61" spans="1:33" s="35" customFormat="1" x14ac:dyDescent="0.25">
      <c r="A61" s="35">
        <v>20</v>
      </c>
      <c r="B61" s="89" t="s">
        <v>180</v>
      </c>
      <c r="C61" s="79" t="s">
        <v>181</v>
      </c>
      <c r="D61" s="80">
        <v>203</v>
      </c>
      <c r="E61" s="79" t="s">
        <v>177</v>
      </c>
      <c r="F61" s="146">
        <f t="shared" si="8"/>
        <v>3.58</v>
      </c>
      <c r="G61" s="86" t="s">
        <v>276</v>
      </c>
      <c r="H61" s="86" t="s">
        <v>265</v>
      </c>
      <c r="I61" s="81">
        <v>4.9989999999999997</v>
      </c>
      <c r="J61" s="102">
        <f t="shared" si="9"/>
        <v>2.02</v>
      </c>
      <c r="K61" s="85">
        <v>0.2</v>
      </c>
      <c r="L61" s="86">
        <f t="shared" si="10"/>
        <v>0.02</v>
      </c>
      <c r="M61" s="85">
        <v>3.6</v>
      </c>
      <c r="N61" s="86">
        <f t="shared" si="11"/>
        <v>0.2</v>
      </c>
      <c r="O61" s="85">
        <v>2.25</v>
      </c>
      <c r="P61" s="86">
        <f t="shared" si="12"/>
        <v>0.14000000000000001</v>
      </c>
      <c r="Q61" s="95">
        <f t="shared" si="13"/>
        <v>0.36</v>
      </c>
      <c r="R61" s="86">
        <f t="shared" si="14"/>
        <v>0.19</v>
      </c>
      <c r="S61" s="85">
        <v>0.1</v>
      </c>
      <c r="T61" s="85">
        <v>0.1</v>
      </c>
      <c r="U61" s="105">
        <f t="shared" si="15"/>
        <v>0.39</v>
      </c>
      <c r="V61" s="121">
        <v>0.37</v>
      </c>
      <c r="W61" s="108">
        <v>0.8</v>
      </c>
    </row>
    <row r="62" spans="1:33" s="41" customFormat="1" x14ac:dyDescent="0.25">
      <c r="A62" s="35">
        <v>21</v>
      </c>
      <c r="B62" s="88" t="s">
        <v>75</v>
      </c>
      <c r="C62" s="82" t="s">
        <v>73</v>
      </c>
      <c r="D62" s="83">
        <v>222</v>
      </c>
      <c r="E62" s="82" t="s">
        <v>74</v>
      </c>
      <c r="F62" s="144">
        <f t="shared" si="8"/>
        <v>2.2599999999999998</v>
      </c>
      <c r="G62" s="85" t="s">
        <v>256</v>
      </c>
      <c r="H62" s="85" t="s">
        <v>257</v>
      </c>
      <c r="I62" s="81">
        <v>2.7120000000000002</v>
      </c>
      <c r="J62" s="102">
        <f t="shared" si="9"/>
        <v>1.0900000000000001</v>
      </c>
      <c r="K62" s="86">
        <v>0</v>
      </c>
      <c r="L62" s="86">
        <f t="shared" si="10"/>
        <v>0</v>
      </c>
      <c r="M62" s="86">
        <v>0</v>
      </c>
      <c r="N62" s="86">
        <f t="shared" si="11"/>
        <v>0</v>
      </c>
      <c r="O62" s="86">
        <v>0</v>
      </c>
      <c r="P62" s="86">
        <f t="shared" si="12"/>
        <v>0</v>
      </c>
      <c r="Q62" s="96">
        <f t="shared" si="13"/>
        <v>0</v>
      </c>
      <c r="R62" s="86">
        <f t="shared" si="14"/>
        <v>0</v>
      </c>
      <c r="S62" s="86">
        <v>0</v>
      </c>
      <c r="T62" s="86">
        <v>0</v>
      </c>
      <c r="U62" s="105">
        <f t="shared" si="15"/>
        <v>0</v>
      </c>
      <c r="V62" s="121">
        <v>0.37</v>
      </c>
      <c r="W62" s="108">
        <v>0.8</v>
      </c>
    </row>
    <row r="63" spans="1:33" s="41" customFormat="1" x14ac:dyDescent="0.25">
      <c r="A63" s="35">
        <v>22</v>
      </c>
      <c r="B63" s="88" t="s">
        <v>41</v>
      </c>
      <c r="C63" s="79" t="s">
        <v>42</v>
      </c>
      <c r="D63" s="80">
        <v>208</v>
      </c>
      <c r="E63" s="79" t="s">
        <v>43</v>
      </c>
      <c r="F63" s="146">
        <f t="shared" si="8"/>
        <v>1.76</v>
      </c>
      <c r="G63" s="86" t="s">
        <v>294</v>
      </c>
      <c r="H63" s="86">
        <v>8.92</v>
      </c>
      <c r="I63" s="81">
        <v>1.4259999999999999</v>
      </c>
      <c r="J63" s="102">
        <f t="shared" si="9"/>
        <v>0.57999999999999996</v>
      </c>
      <c r="K63" s="86">
        <v>0</v>
      </c>
      <c r="L63" s="86">
        <f t="shared" si="10"/>
        <v>0</v>
      </c>
      <c r="M63" s="86">
        <v>0</v>
      </c>
      <c r="N63" s="86">
        <f t="shared" si="11"/>
        <v>0</v>
      </c>
      <c r="O63" s="86">
        <v>0</v>
      </c>
      <c r="P63" s="86">
        <f t="shared" si="12"/>
        <v>0</v>
      </c>
      <c r="Q63" s="96">
        <f t="shared" si="13"/>
        <v>0</v>
      </c>
      <c r="R63" s="86">
        <f t="shared" si="14"/>
        <v>0</v>
      </c>
      <c r="S63" s="86">
        <v>0</v>
      </c>
      <c r="T63" s="86">
        <v>0</v>
      </c>
      <c r="U63" s="105">
        <f t="shared" si="15"/>
        <v>0</v>
      </c>
      <c r="V63" s="121">
        <v>0.68</v>
      </c>
      <c r="W63" s="108">
        <v>0.5</v>
      </c>
    </row>
    <row r="64" spans="1:33" s="41" customFormat="1" ht="15.75" thickBot="1" x14ac:dyDescent="0.3">
      <c r="A64" s="35">
        <v>23</v>
      </c>
      <c r="B64" s="90" t="s">
        <v>141</v>
      </c>
      <c r="C64" s="91" t="s">
        <v>142</v>
      </c>
      <c r="D64" s="92">
        <v>216</v>
      </c>
      <c r="E64" s="91" t="s">
        <v>51</v>
      </c>
      <c r="F64" s="145">
        <f t="shared" si="8"/>
        <v>1.47</v>
      </c>
      <c r="G64" s="99" t="s">
        <v>296</v>
      </c>
      <c r="H64" s="99" t="s">
        <v>296</v>
      </c>
      <c r="I64" s="156"/>
      <c r="J64" s="103"/>
      <c r="K64" s="98">
        <v>1.6</v>
      </c>
      <c r="L64" s="99">
        <f t="shared" si="10"/>
        <v>0.17</v>
      </c>
      <c r="M64" s="98">
        <v>0.5</v>
      </c>
      <c r="N64" s="99">
        <f t="shared" si="11"/>
        <v>0.03</v>
      </c>
      <c r="O64" s="98">
        <v>0.6</v>
      </c>
      <c r="P64" s="99">
        <f t="shared" si="12"/>
        <v>0.04</v>
      </c>
      <c r="Q64" s="100">
        <f t="shared" si="13"/>
        <v>0.24000000000000002</v>
      </c>
      <c r="R64" s="99">
        <f t="shared" si="14"/>
        <v>0.12</v>
      </c>
      <c r="S64" s="98">
        <v>0.1</v>
      </c>
      <c r="T64" s="98">
        <v>0.04</v>
      </c>
      <c r="U64" s="68">
        <f t="shared" si="15"/>
        <v>0.26</v>
      </c>
      <c r="V64" s="122">
        <v>0.41</v>
      </c>
      <c r="W64" s="109">
        <v>0.8</v>
      </c>
    </row>
    <row r="65" spans="1:33" s="10" customFormat="1" ht="15.75" thickBot="1" x14ac:dyDescent="0.3">
      <c r="D65" s="11"/>
      <c r="F65" s="15"/>
      <c r="G65" s="5"/>
      <c r="H65" s="5"/>
      <c r="I65" s="32"/>
      <c r="J65" s="15"/>
      <c r="K65" s="12"/>
      <c r="L65" s="12"/>
      <c r="M65" s="12"/>
      <c r="N65" s="12"/>
      <c r="O65" s="12"/>
      <c r="P65" s="12"/>
      <c r="Q65" s="17"/>
      <c r="R65" s="12"/>
      <c r="S65" s="12"/>
      <c r="T65" s="12"/>
      <c r="U65" s="11"/>
      <c r="V65" s="15"/>
      <c r="W65" s="136"/>
    </row>
    <row r="66" spans="1:33" s="27" customFormat="1" ht="15.75" thickBot="1" x14ac:dyDescent="0.3">
      <c r="A66" s="192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4"/>
    </row>
    <row r="67" spans="1:33" x14ac:dyDescent="0.25">
      <c r="B67" s="1" t="s">
        <v>37</v>
      </c>
      <c r="C67" s="1"/>
      <c r="D67" s="3"/>
      <c r="E67" s="1"/>
      <c r="G67" s="170" t="s">
        <v>10</v>
      </c>
      <c r="H67" s="170"/>
      <c r="I67" s="170"/>
      <c r="K67" s="177" t="s">
        <v>14</v>
      </c>
      <c r="L67" s="177"/>
      <c r="M67" s="177" t="s">
        <v>299</v>
      </c>
      <c r="N67" s="177"/>
      <c r="O67" s="177" t="s">
        <v>17</v>
      </c>
      <c r="P67" s="177"/>
      <c r="Q67" s="150"/>
      <c r="R67" s="4" t="s">
        <v>16</v>
      </c>
      <c r="S67" s="5" t="s">
        <v>304</v>
      </c>
      <c r="T67" s="5" t="s">
        <v>305</v>
      </c>
      <c r="U67" s="3" t="s">
        <v>23</v>
      </c>
      <c r="V67" s="15" t="s">
        <v>2</v>
      </c>
      <c r="W67" s="25"/>
    </row>
    <row r="68" spans="1:33" ht="15.75" thickBot="1" x14ac:dyDescent="0.3">
      <c r="B68" s="1" t="s">
        <v>1</v>
      </c>
      <c r="C68" s="1" t="s">
        <v>2</v>
      </c>
      <c r="D68" s="3" t="s">
        <v>3</v>
      </c>
      <c r="E68" s="1" t="s">
        <v>4</v>
      </c>
      <c r="F68" s="14" t="s">
        <v>293</v>
      </c>
      <c r="G68" s="5" t="s">
        <v>7</v>
      </c>
      <c r="H68" s="5" t="s">
        <v>8</v>
      </c>
      <c r="I68" s="32" t="s">
        <v>9</v>
      </c>
      <c r="J68" s="15" t="s">
        <v>16</v>
      </c>
      <c r="K68" s="4" t="s">
        <v>12</v>
      </c>
      <c r="L68" s="4" t="s">
        <v>16</v>
      </c>
      <c r="M68" s="4" t="s">
        <v>12</v>
      </c>
      <c r="N68" s="4" t="s">
        <v>16</v>
      </c>
      <c r="O68" s="4" t="s">
        <v>12</v>
      </c>
      <c r="P68" s="4" t="s">
        <v>16</v>
      </c>
      <c r="Q68" s="3" t="s">
        <v>18</v>
      </c>
      <c r="R68" s="4">
        <v>0.3</v>
      </c>
      <c r="S68" s="5" t="s">
        <v>22</v>
      </c>
      <c r="T68" s="5" t="s">
        <v>22</v>
      </c>
      <c r="U68" s="3" t="s">
        <v>22</v>
      </c>
      <c r="V68" s="14" t="s">
        <v>22</v>
      </c>
      <c r="W68" s="50"/>
    </row>
    <row r="69" spans="1:33" s="41" customFormat="1" x14ac:dyDescent="0.25">
      <c r="A69" s="42">
        <v>1</v>
      </c>
      <c r="B69" s="132" t="s">
        <v>110</v>
      </c>
      <c r="C69" s="79" t="s">
        <v>111</v>
      </c>
      <c r="D69" s="153">
        <v>309</v>
      </c>
      <c r="E69" s="152" t="s">
        <v>111</v>
      </c>
      <c r="F69" s="158">
        <f t="shared" ref="F69:F75" si="16">J69+U69+V69+W69</f>
        <v>6.7360999999999995</v>
      </c>
      <c r="G69" s="130" t="s">
        <v>274</v>
      </c>
      <c r="H69" s="130" t="s">
        <v>275</v>
      </c>
      <c r="I69" s="131">
        <v>8.6809999999999992</v>
      </c>
      <c r="J69" s="101">
        <f t="shared" ref="J69:J75" si="17">ROUND((I69*$J$10)/MAX($I$69:$I$75),2)</f>
        <v>3.62</v>
      </c>
      <c r="K69" s="130">
        <v>0.8</v>
      </c>
      <c r="L69" s="130">
        <f t="shared" ref="L69:L75" si="18">ROUND((K69*$L$10)/MAX($K$69:$K$75),2)</f>
        <v>0.05</v>
      </c>
      <c r="M69" s="130">
        <v>0.9</v>
      </c>
      <c r="N69" s="130">
        <f t="shared" ref="N69:N75" si="19">ROUND((M69*$N$10)/MAX($M$69:$M$75),2)</f>
        <v>0.05</v>
      </c>
      <c r="O69" s="130">
        <v>0.5</v>
      </c>
      <c r="P69" s="130">
        <f t="shared" ref="P69:P75" si="20">ROUND((O69*$P$10)/MAX($O$69:$O$75),2)</f>
        <v>0.2</v>
      </c>
      <c r="Q69" s="133">
        <f t="shared" ref="Q69:Q75" si="21">L69+N69+P69</f>
        <v>0.30000000000000004</v>
      </c>
      <c r="R69" s="130">
        <f t="shared" ref="R69:R75" si="22">ROUND((Q69*$R$10)/MAX($Q$69:$Q$75),2)</f>
        <v>0.18</v>
      </c>
      <c r="S69" s="130">
        <v>0.1</v>
      </c>
      <c r="T69" s="130">
        <v>3.61E-2</v>
      </c>
      <c r="U69" s="104">
        <f t="shared" ref="U69:U75" si="23">+R69+S69+T69</f>
        <v>0.31610000000000005</v>
      </c>
      <c r="V69" s="106">
        <v>2</v>
      </c>
      <c r="W69" s="107">
        <v>0.8</v>
      </c>
    </row>
    <row r="70" spans="1:33" s="13" customFormat="1" x14ac:dyDescent="0.25">
      <c r="A70" s="42">
        <v>2</v>
      </c>
      <c r="B70" s="89" t="s">
        <v>130</v>
      </c>
      <c r="C70" s="79" t="s">
        <v>131</v>
      </c>
      <c r="D70" s="80">
        <v>315</v>
      </c>
      <c r="E70" s="79" t="s">
        <v>132</v>
      </c>
      <c r="F70" s="146">
        <f t="shared" si="16"/>
        <v>5.9</v>
      </c>
      <c r="G70" s="85" t="s">
        <v>232</v>
      </c>
      <c r="H70" s="85" t="s">
        <v>233</v>
      </c>
      <c r="I70" s="84">
        <v>8.7929999999999993</v>
      </c>
      <c r="J70" s="102">
        <f t="shared" si="17"/>
        <v>3.67</v>
      </c>
      <c r="K70" s="85">
        <v>4.8</v>
      </c>
      <c r="L70" s="85">
        <f t="shared" si="18"/>
        <v>0.3</v>
      </c>
      <c r="M70" s="85">
        <v>3.8</v>
      </c>
      <c r="N70" s="85">
        <f t="shared" si="19"/>
        <v>0.2</v>
      </c>
      <c r="O70" s="85">
        <v>0</v>
      </c>
      <c r="P70" s="85">
        <f t="shared" si="20"/>
        <v>0</v>
      </c>
      <c r="Q70" s="95">
        <f t="shared" si="21"/>
        <v>0.5</v>
      </c>
      <c r="R70" s="85">
        <f t="shared" si="22"/>
        <v>0.3</v>
      </c>
      <c r="S70" s="85">
        <v>0.1</v>
      </c>
      <c r="T70" s="85">
        <v>0</v>
      </c>
      <c r="U70" s="105">
        <f t="shared" si="23"/>
        <v>0.4</v>
      </c>
      <c r="V70" s="121">
        <v>1.03</v>
      </c>
      <c r="W70" s="108">
        <v>0.8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s="41" customFormat="1" x14ac:dyDescent="0.25">
      <c r="A71" s="42">
        <v>3</v>
      </c>
      <c r="B71" s="89" t="s">
        <v>116</v>
      </c>
      <c r="C71" s="79" t="s">
        <v>117</v>
      </c>
      <c r="D71" s="80">
        <v>313</v>
      </c>
      <c r="E71" s="79" t="s">
        <v>117</v>
      </c>
      <c r="F71" s="159">
        <f t="shared" si="16"/>
        <v>5.89</v>
      </c>
      <c r="G71" s="86" t="s">
        <v>269</v>
      </c>
      <c r="H71" s="86" t="s">
        <v>270</v>
      </c>
      <c r="I71" s="81">
        <v>8.3930000000000007</v>
      </c>
      <c r="J71" s="102">
        <f t="shared" si="17"/>
        <v>3.5</v>
      </c>
      <c r="K71" s="85">
        <v>0</v>
      </c>
      <c r="L71" s="85">
        <f t="shared" si="18"/>
        <v>0</v>
      </c>
      <c r="M71" s="85">
        <v>0</v>
      </c>
      <c r="N71" s="85">
        <f t="shared" si="19"/>
        <v>0</v>
      </c>
      <c r="O71" s="85">
        <v>0</v>
      </c>
      <c r="P71" s="85">
        <f t="shared" si="20"/>
        <v>0</v>
      </c>
      <c r="Q71" s="95">
        <f t="shared" si="21"/>
        <v>0</v>
      </c>
      <c r="R71" s="85">
        <f t="shared" si="22"/>
        <v>0</v>
      </c>
      <c r="S71" s="85">
        <v>0.1</v>
      </c>
      <c r="T71" s="85">
        <v>0.09</v>
      </c>
      <c r="U71" s="105">
        <f t="shared" si="23"/>
        <v>0.19</v>
      </c>
      <c r="V71" s="121">
        <v>1.4</v>
      </c>
      <c r="W71" s="108">
        <v>0.8</v>
      </c>
    </row>
    <row r="72" spans="1:33" s="41" customFormat="1" x14ac:dyDescent="0.25">
      <c r="A72" s="42">
        <v>4</v>
      </c>
      <c r="B72" s="89" t="s">
        <v>129</v>
      </c>
      <c r="C72" s="79" t="s">
        <v>104</v>
      </c>
      <c r="D72" s="80">
        <v>324</v>
      </c>
      <c r="E72" s="79" t="s">
        <v>104</v>
      </c>
      <c r="F72" s="160">
        <f t="shared" si="16"/>
        <v>5.85</v>
      </c>
      <c r="G72" s="86">
        <v>8.9309999999999992</v>
      </c>
      <c r="H72" s="86">
        <v>7.19</v>
      </c>
      <c r="I72" s="81">
        <v>9.593</v>
      </c>
      <c r="J72" s="102">
        <f t="shared" si="17"/>
        <v>4</v>
      </c>
      <c r="K72" s="85">
        <v>0</v>
      </c>
      <c r="L72" s="85">
        <f t="shared" si="18"/>
        <v>0</v>
      </c>
      <c r="M72" s="85">
        <v>0</v>
      </c>
      <c r="N72" s="85">
        <f t="shared" si="19"/>
        <v>0</v>
      </c>
      <c r="O72" s="85">
        <v>0</v>
      </c>
      <c r="P72" s="85">
        <f t="shared" si="20"/>
        <v>0</v>
      </c>
      <c r="Q72" s="95">
        <f t="shared" si="21"/>
        <v>0</v>
      </c>
      <c r="R72" s="85">
        <f t="shared" si="22"/>
        <v>0</v>
      </c>
      <c r="S72" s="85">
        <v>0.1</v>
      </c>
      <c r="T72" s="85">
        <v>0.08</v>
      </c>
      <c r="U72" s="105">
        <f t="shared" si="23"/>
        <v>0.18</v>
      </c>
      <c r="V72" s="121">
        <v>1.67</v>
      </c>
      <c r="W72" s="108">
        <v>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41" customFormat="1" x14ac:dyDescent="0.25">
      <c r="A73" s="42">
        <v>5</v>
      </c>
      <c r="B73" s="89" t="s">
        <v>172</v>
      </c>
      <c r="C73" s="79" t="s">
        <v>173</v>
      </c>
      <c r="D73" s="80">
        <v>303</v>
      </c>
      <c r="E73" s="79" t="s">
        <v>174</v>
      </c>
      <c r="F73" s="146">
        <f t="shared" si="16"/>
        <v>5.83</v>
      </c>
      <c r="G73" s="85" t="s">
        <v>271</v>
      </c>
      <c r="H73" s="85" t="s">
        <v>233</v>
      </c>
      <c r="I73" s="84">
        <v>8.6240000000000006</v>
      </c>
      <c r="J73" s="102">
        <f t="shared" si="17"/>
        <v>3.6</v>
      </c>
      <c r="K73" s="85">
        <v>2</v>
      </c>
      <c r="L73" s="85">
        <f t="shared" si="18"/>
        <v>0.13</v>
      </c>
      <c r="M73" s="85">
        <v>0.8</v>
      </c>
      <c r="N73" s="85">
        <f t="shared" si="19"/>
        <v>0.04</v>
      </c>
      <c r="O73" s="85">
        <v>0.1</v>
      </c>
      <c r="P73" s="85">
        <f t="shared" si="20"/>
        <v>0.04</v>
      </c>
      <c r="Q73" s="95">
        <f t="shared" si="21"/>
        <v>0.21000000000000002</v>
      </c>
      <c r="R73" s="85">
        <f t="shared" si="22"/>
        <v>0.13</v>
      </c>
      <c r="S73" s="85">
        <v>0.09</v>
      </c>
      <c r="T73" s="85">
        <v>0</v>
      </c>
      <c r="U73" s="105">
        <f t="shared" si="23"/>
        <v>0.22</v>
      </c>
      <c r="V73" s="121">
        <v>1.21</v>
      </c>
      <c r="W73" s="108">
        <v>0.8</v>
      </c>
    </row>
    <row r="74" spans="1:33" s="13" customFormat="1" x14ac:dyDescent="0.25">
      <c r="A74" s="42">
        <v>6</v>
      </c>
      <c r="B74" s="89" t="s">
        <v>156</v>
      </c>
      <c r="C74" s="79" t="s">
        <v>157</v>
      </c>
      <c r="D74" s="80">
        <v>307</v>
      </c>
      <c r="E74" s="79" t="s">
        <v>158</v>
      </c>
      <c r="F74" s="146">
        <f t="shared" si="16"/>
        <v>5.26</v>
      </c>
      <c r="G74" s="86" t="s">
        <v>272</v>
      </c>
      <c r="H74" s="86" t="s">
        <v>273</v>
      </c>
      <c r="I74" s="81">
        <v>7.899</v>
      </c>
      <c r="J74" s="102">
        <f t="shared" si="17"/>
        <v>3.29</v>
      </c>
      <c r="K74" s="85">
        <v>0</v>
      </c>
      <c r="L74" s="85">
        <f t="shared" si="18"/>
        <v>0</v>
      </c>
      <c r="M74" s="85">
        <v>2</v>
      </c>
      <c r="N74" s="85">
        <f t="shared" si="19"/>
        <v>0.11</v>
      </c>
      <c r="O74" s="85">
        <v>0</v>
      </c>
      <c r="P74" s="85">
        <f t="shared" si="20"/>
        <v>0</v>
      </c>
      <c r="Q74" s="95">
        <f t="shared" si="21"/>
        <v>0.11</v>
      </c>
      <c r="R74" s="85">
        <f t="shared" si="22"/>
        <v>7.0000000000000007E-2</v>
      </c>
      <c r="S74" s="85">
        <v>0.1</v>
      </c>
      <c r="T74" s="85">
        <v>0.03</v>
      </c>
      <c r="U74" s="105">
        <f t="shared" si="23"/>
        <v>0.2</v>
      </c>
      <c r="V74" s="121">
        <v>0.97</v>
      </c>
      <c r="W74" s="108">
        <v>0.8</v>
      </c>
    </row>
    <row r="75" spans="1:33" s="41" customFormat="1" ht="15.75" thickBot="1" x14ac:dyDescent="0.3">
      <c r="A75" s="42">
        <v>7</v>
      </c>
      <c r="B75" s="161" t="s">
        <v>102</v>
      </c>
      <c r="C75" s="162" t="s">
        <v>103</v>
      </c>
      <c r="D75" s="163">
        <v>324</v>
      </c>
      <c r="E75" s="162" t="s">
        <v>104</v>
      </c>
      <c r="F75" s="164">
        <f t="shared" si="16"/>
        <v>4.7640000000000002</v>
      </c>
      <c r="G75" s="98" t="s">
        <v>217</v>
      </c>
      <c r="H75" s="98" t="s">
        <v>218</v>
      </c>
      <c r="I75" s="93">
        <v>5.9850000000000003</v>
      </c>
      <c r="J75" s="103">
        <f t="shared" si="17"/>
        <v>2.5</v>
      </c>
      <c r="K75" s="98">
        <v>0</v>
      </c>
      <c r="L75" s="98">
        <f t="shared" si="18"/>
        <v>0</v>
      </c>
      <c r="M75" s="98">
        <v>0</v>
      </c>
      <c r="N75" s="98">
        <f t="shared" si="19"/>
        <v>0</v>
      </c>
      <c r="O75" s="98">
        <v>0</v>
      </c>
      <c r="P75" s="98">
        <f t="shared" si="20"/>
        <v>0</v>
      </c>
      <c r="Q75" s="100">
        <f t="shared" si="21"/>
        <v>0</v>
      </c>
      <c r="R75" s="98">
        <f t="shared" si="22"/>
        <v>0</v>
      </c>
      <c r="S75" s="98">
        <v>6.4000000000000001E-2</v>
      </c>
      <c r="T75" s="98">
        <v>0.04</v>
      </c>
      <c r="U75" s="68">
        <f t="shared" si="23"/>
        <v>0.10400000000000001</v>
      </c>
      <c r="V75" s="122">
        <v>1.36</v>
      </c>
      <c r="W75" s="109">
        <v>0.8</v>
      </c>
    </row>
    <row r="76" spans="1:33" s="10" customFormat="1" ht="15.75" thickBot="1" x14ac:dyDescent="0.3">
      <c r="A76" s="18"/>
      <c r="D76" s="11"/>
      <c r="F76" s="15"/>
      <c r="G76" s="5"/>
      <c r="H76" s="5"/>
      <c r="I76" s="32"/>
      <c r="J76" s="15"/>
      <c r="K76" s="12"/>
      <c r="L76" s="12"/>
      <c r="M76" s="12"/>
      <c r="N76" s="12"/>
      <c r="O76" s="12"/>
      <c r="P76" s="12"/>
      <c r="Q76" s="11"/>
      <c r="R76" s="12"/>
      <c r="S76" s="12"/>
      <c r="T76" s="12"/>
      <c r="U76" s="11"/>
      <c r="V76" s="15"/>
    </row>
    <row r="77" spans="1:33" s="27" customFormat="1" ht="15.75" thickBot="1" x14ac:dyDescent="0.3">
      <c r="A77" s="192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4"/>
    </row>
    <row r="78" spans="1:33" x14ac:dyDescent="0.25">
      <c r="B78" s="1" t="s">
        <v>38</v>
      </c>
      <c r="C78" s="1"/>
      <c r="D78" s="3"/>
      <c r="E78" s="1"/>
      <c r="G78" s="170" t="s">
        <v>10</v>
      </c>
      <c r="H78" s="170"/>
      <c r="I78" s="170"/>
      <c r="K78" s="177" t="s">
        <v>14</v>
      </c>
      <c r="L78" s="177"/>
      <c r="M78" s="177" t="s">
        <v>299</v>
      </c>
      <c r="N78" s="177"/>
      <c r="O78" s="177" t="s">
        <v>17</v>
      </c>
      <c r="P78" s="177"/>
      <c r="Q78" s="150"/>
      <c r="R78" s="4" t="s">
        <v>16</v>
      </c>
      <c r="S78" s="5" t="s">
        <v>304</v>
      </c>
      <c r="T78" s="5" t="s">
        <v>305</v>
      </c>
      <c r="U78" s="3" t="s">
        <v>23</v>
      </c>
      <c r="V78" s="15" t="s">
        <v>2</v>
      </c>
    </row>
    <row r="79" spans="1:33" ht="15.75" thickBot="1" x14ac:dyDescent="0.3">
      <c r="B79" s="128" t="s">
        <v>1</v>
      </c>
      <c r="C79" s="128" t="s">
        <v>2</v>
      </c>
      <c r="D79" s="118" t="s">
        <v>3</v>
      </c>
      <c r="E79" s="128" t="s">
        <v>4</v>
      </c>
      <c r="F79" s="123" t="s">
        <v>293</v>
      </c>
      <c r="G79" s="5" t="s">
        <v>7</v>
      </c>
      <c r="H79" s="5" t="s">
        <v>8</v>
      </c>
      <c r="I79" s="32" t="s">
        <v>9</v>
      </c>
      <c r="J79" s="15" t="s">
        <v>16</v>
      </c>
      <c r="K79" s="4" t="s">
        <v>12</v>
      </c>
      <c r="L79" s="4" t="s">
        <v>16</v>
      </c>
      <c r="M79" s="4" t="s">
        <v>12</v>
      </c>
      <c r="N79" s="4" t="s">
        <v>16</v>
      </c>
      <c r="O79" s="4" t="s">
        <v>12</v>
      </c>
      <c r="P79" s="4" t="s">
        <v>16</v>
      </c>
      <c r="Q79" s="3" t="s">
        <v>18</v>
      </c>
      <c r="R79" s="4">
        <v>0.3</v>
      </c>
      <c r="S79" s="5" t="s">
        <v>22</v>
      </c>
      <c r="T79" s="5" t="s">
        <v>22</v>
      </c>
      <c r="U79" s="3" t="s">
        <v>22</v>
      </c>
      <c r="V79" s="14" t="s">
        <v>22</v>
      </c>
      <c r="W79" s="129"/>
    </row>
    <row r="80" spans="1:33" s="16" customFormat="1" x14ac:dyDescent="0.25">
      <c r="A80" s="43">
        <v>1</v>
      </c>
      <c r="B80" s="132" t="s">
        <v>76</v>
      </c>
      <c r="C80" s="151" t="s">
        <v>77</v>
      </c>
      <c r="D80" s="153">
        <v>411</v>
      </c>
      <c r="E80" s="152" t="s">
        <v>72</v>
      </c>
      <c r="F80" s="158">
        <f t="shared" ref="F80:F85" si="24">J80+U80+V80+W80</f>
        <v>5.96</v>
      </c>
      <c r="G80" s="130" t="s">
        <v>300</v>
      </c>
      <c r="H80" s="130" t="s">
        <v>281</v>
      </c>
      <c r="I80" s="131">
        <v>6.2060000000000004</v>
      </c>
      <c r="J80" s="101">
        <f t="shared" ref="J80:J85" si="25">ROUND((I80*$J$10)/MAX($I$80:$I$85),2)</f>
        <v>2.71</v>
      </c>
      <c r="K80" s="130">
        <v>3.2</v>
      </c>
      <c r="L80" s="130">
        <f t="shared" ref="L80:L85" si="26">ROUND((K80*$L$10)/MAX($K$80:$K$85),2)</f>
        <v>0.3</v>
      </c>
      <c r="M80" s="130">
        <v>1</v>
      </c>
      <c r="N80" s="130">
        <f t="shared" ref="N80:N85" si="27">ROUND((M80*$N$10)/MAX($M$80:$M$85),2)</f>
        <v>0.2</v>
      </c>
      <c r="O80" s="130">
        <v>0</v>
      </c>
      <c r="P80" s="130">
        <v>0</v>
      </c>
      <c r="Q80" s="133">
        <f t="shared" ref="Q80:Q85" si="28">L80+N80+P80</f>
        <v>0.5</v>
      </c>
      <c r="R80" s="130">
        <f t="shared" ref="R80:R85" si="29">ROUND((Q80*$R$10)/MAX($Q$80:$Q$85),2)</f>
        <v>0.3</v>
      </c>
      <c r="S80" s="130">
        <v>0.05</v>
      </c>
      <c r="T80" s="130">
        <v>0.1</v>
      </c>
      <c r="U80" s="124">
        <f t="shared" ref="U80:U85" si="30">R80+S80+T80</f>
        <v>0.44999999999999996</v>
      </c>
      <c r="V80" s="106">
        <v>2</v>
      </c>
      <c r="W80" s="107">
        <v>0.8</v>
      </c>
    </row>
    <row r="81" spans="1:33" s="10" customFormat="1" x14ac:dyDescent="0.25">
      <c r="A81" s="43">
        <v>2</v>
      </c>
      <c r="B81" s="89" t="s">
        <v>161</v>
      </c>
      <c r="C81" s="79" t="s">
        <v>284</v>
      </c>
      <c r="D81" s="80">
        <v>411</v>
      </c>
      <c r="E81" s="79" t="s">
        <v>72</v>
      </c>
      <c r="F81" s="146">
        <f t="shared" si="24"/>
        <v>5.71</v>
      </c>
      <c r="G81" s="85" t="s">
        <v>219</v>
      </c>
      <c r="H81" s="85" t="s">
        <v>220</v>
      </c>
      <c r="I81" s="84">
        <v>9.1630000000000003</v>
      </c>
      <c r="J81" s="102">
        <f t="shared" si="25"/>
        <v>4</v>
      </c>
      <c r="K81" s="85">
        <v>0</v>
      </c>
      <c r="L81" s="85">
        <f t="shared" si="26"/>
        <v>0</v>
      </c>
      <c r="M81" s="86">
        <v>0.3</v>
      </c>
      <c r="N81" s="86">
        <f t="shared" si="27"/>
        <v>0.06</v>
      </c>
      <c r="O81" s="86">
        <v>0</v>
      </c>
      <c r="P81" s="86">
        <v>0</v>
      </c>
      <c r="Q81" s="95">
        <f t="shared" si="28"/>
        <v>0.06</v>
      </c>
      <c r="R81" s="85">
        <f t="shared" si="29"/>
        <v>0.04</v>
      </c>
      <c r="S81" s="85">
        <v>0.1</v>
      </c>
      <c r="T81" s="85">
        <v>0</v>
      </c>
      <c r="U81" s="125">
        <f t="shared" si="30"/>
        <v>0.14000000000000001</v>
      </c>
      <c r="V81" s="121">
        <v>1.57</v>
      </c>
      <c r="W81" s="108">
        <v>0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s="16" customFormat="1" x14ac:dyDescent="0.25">
      <c r="A82" s="43">
        <v>3</v>
      </c>
      <c r="B82" s="89" t="s">
        <v>188</v>
      </c>
      <c r="C82" s="79" t="s">
        <v>189</v>
      </c>
      <c r="D82" s="80">
        <v>403</v>
      </c>
      <c r="E82" s="79" t="s">
        <v>200</v>
      </c>
      <c r="F82" s="146">
        <f t="shared" si="24"/>
        <v>4.7889999999999997</v>
      </c>
      <c r="G82" s="86" t="s">
        <v>229</v>
      </c>
      <c r="H82" s="86" t="s">
        <v>230</v>
      </c>
      <c r="I82" s="81">
        <v>8.2609999999999992</v>
      </c>
      <c r="J82" s="102">
        <f t="shared" si="25"/>
        <v>3.61</v>
      </c>
      <c r="K82" s="86">
        <v>0.8</v>
      </c>
      <c r="L82" s="86">
        <f t="shared" si="26"/>
        <v>0.08</v>
      </c>
      <c r="M82" s="86">
        <v>0</v>
      </c>
      <c r="N82" s="86">
        <f t="shared" si="27"/>
        <v>0</v>
      </c>
      <c r="O82" s="86">
        <v>0</v>
      </c>
      <c r="P82" s="86">
        <v>0</v>
      </c>
      <c r="Q82" s="96">
        <f t="shared" si="28"/>
        <v>0.08</v>
      </c>
      <c r="R82" s="86">
        <f t="shared" si="29"/>
        <v>0.05</v>
      </c>
      <c r="S82" s="86">
        <v>7.9000000000000001E-2</v>
      </c>
      <c r="T82" s="86">
        <v>0</v>
      </c>
      <c r="U82" s="125">
        <f t="shared" si="30"/>
        <v>0.129</v>
      </c>
      <c r="V82" s="121">
        <v>1.05</v>
      </c>
      <c r="W82" s="108">
        <v>0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s="10" customFormat="1" x14ac:dyDescent="0.25">
      <c r="A83" s="43">
        <v>4</v>
      </c>
      <c r="B83" s="89" t="s">
        <v>71</v>
      </c>
      <c r="C83" s="79" t="s">
        <v>72</v>
      </c>
      <c r="D83" s="80">
        <v>411</v>
      </c>
      <c r="E83" s="79" t="s">
        <v>72</v>
      </c>
      <c r="F83" s="146">
        <f t="shared" si="24"/>
        <v>4.57</v>
      </c>
      <c r="G83" s="86" t="s">
        <v>210</v>
      </c>
      <c r="H83" s="86" t="s">
        <v>209</v>
      </c>
      <c r="I83" s="81">
        <v>8.5570000000000004</v>
      </c>
      <c r="J83" s="102">
        <f t="shared" si="25"/>
        <v>3.74</v>
      </c>
      <c r="K83" s="86">
        <v>0</v>
      </c>
      <c r="L83" s="86">
        <f t="shared" si="26"/>
        <v>0</v>
      </c>
      <c r="M83" s="86">
        <v>0.5</v>
      </c>
      <c r="N83" s="86">
        <f t="shared" si="27"/>
        <v>0.1</v>
      </c>
      <c r="O83" s="86">
        <v>0</v>
      </c>
      <c r="P83" s="86">
        <v>0</v>
      </c>
      <c r="Q83" s="96">
        <f t="shared" si="28"/>
        <v>0.1</v>
      </c>
      <c r="R83" s="86">
        <f t="shared" si="29"/>
        <v>0.06</v>
      </c>
      <c r="S83" s="86">
        <v>0</v>
      </c>
      <c r="T83" s="86">
        <v>0</v>
      </c>
      <c r="U83" s="125">
        <f t="shared" si="30"/>
        <v>0.06</v>
      </c>
      <c r="V83" s="121">
        <v>0.77</v>
      </c>
      <c r="W83" s="108">
        <v>0</v>
      </c>
    </row>
    <row r="84" spans="1:33" s="10" customFormat="1" x14ac:dyDescent="0.25">
      <c r="A84" s="43">
        <v>5</v>
      </c>
      <c r="B84" s="89" t="s">
        <v>39</v>
      </c>
      <c r="C84" s="79" t="s">
        <v>40</v>
      </c>
      <c r="D84" s="80">
        <v>442</v>
      </c>
      <c r="E84" s="79" t="s">
        <v>40</v>
      </c>
      <c r="F84" s="146">
        <f t="shared" si="24"/>
        <v>4.09</v>
      </c>
      <c r="G84" s="85" t="s">
        <v>231</v>
      </c>
      <c r="H84" s="85" t="s">
        <v>303</v>
      </c>
      <c r="I84" s="84">
        <v>6.47</v>
      </c>
      <c r="J84" s="102">
        <f t="shared" si="25"/>
        <v>2.82</v>
      </c>
      <c r="K84" s="85">
        <v>0.2</v>
      </c>
      <c r="L84" s="85">
        <f t="shared" si="26"/>
        <v>0.02</v>
      </c>
      <c r="M84" s="85">
        <v>0.5</v>
      </c>
      <c r="N84" s="85">
        <f t="shared" si="27"/>
        <v>0.1</v>
      </c>
      <c r="O84" s="85">
        <v>0</v>
      </c>
      <c r="P84" s="85">
        <v>0</v>
      </c>
      <c r="Q84" s="95">
        <f t="shared" si="28"/>
        <v>0.12000000000000001</v>
      </c>
      <c r="R84" s="85">
        <f t="shared" si="29"/>
        <v>7.0000000000000007E-2</v>
      </c>
      <c r="S84" s="85">
        <v>0.1</v>
      </c>
      <c r="T84" s="85">
        <v>0</v>
      </c>
      <c r="U84" s="125">
        <f t="shared" si="30"/>
        <v>0.17</v>
      </c>
      <c r="V84" s="121">
        <v>1.1000000000000001</v>
      </c>
      <c r="W84" s="108">
        <v>0</v>
      </c>
    </row>
    <row r="85" spans="1:33" s="10" customFormat="1" ht="15.75" thickBot="1" x14ac:dyDescent="0.3">
      <c r="A85" s="43">
        <v>6</v>
      </c>
      <c r="B85" s="161" t="s">
        <v>90</v>
      </c>
      <c r="C85" s="162" t="s">
        <v>91</v>
      </c>
      <c r="D85" s="163">
        <v>447</v>
      </c>
      <c r="E85" s="162" t="s">
        <v>92</v>
      </c>
      <c r="F85" s="164">
        <f t="shared" si="24"/>
        <v>3.2979999999999996</v>
      </c>
      <c r="G85" s="98" t="s">
        <v>208</v>
      </c>
      <c r="H85" s="98" t="s">
        <v>209</v>
      </c>
      <c r="I85" s="93">
        <v>7.17</v>
      </c>
      <c r="J85" s="103">
        <f t="shared" si="25"/>
        <v>3.13</v>
      </c>
      <c r="K85" s="98">
        <v>0</v>
      </c>
      <c r="L85" s="98">
        <f t="shared" si="26"/>
        <v>0</v>
      </c>
      <c r="M85" s="98">
        <v>0</v>
      </c>
      <c r="N85" s="98">
        <f t="shared" si="27"/>
        <v>0</v>
      </c>
      <c r="O85" s="98">
        <v>0</v>
      </c>
      <c r="P85" s="98">
        <v>0</v>
      </c>
      <c r="Q85" s="100">
        <f t="shared" si="28"/>
        <v>0</v>
      </c>
      <c r="R85" s="98">
        <f t="shared" si="29"/>
        <v>0</v>
      </c>
      <c r="S85" s="98">
        <v>1.7999999999999999E-2</v>
      </c>
      <c r="T85" s="98">
        <v>0</v>
      </c>
      <c r="U85" s="126">
        <f t="shared" si="30"/>
        <v>1.7999999999999999E-2</v>
      </c>
      <c r="V85" s="122">
        <v>0.15</v>
      </c>
      <c r="W85" s="109">
        <v>0</v>
      </c>
    </row>
    <row r="86" spans="1:33" ht="15.75" thickBot="1" x14ac:dyDescent="0.3">
      <c r="J86" s="43"/>
      <c r="N86" s="5"/>
      <c r="P86" s="5"/>
      <c r="Q86" s="3"/>
      <c r="R86" s="5"/>
    </row>
    <row r="87" spans="1:33" ht="15.75" thickBot="1" x14ac:dyDescent="0.3">
      <c r="A87" s="192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4"/>
    </row>
    <row r="88" spans="1:33" s="27" customFormat="1" x14ac:dyDescent="0.25">
      <c r="A88" s="26"/>
      <c r="D88" s="28"/>
      <c r="F88" s="52"/>
      <c r="G88" s="29"/>
      <c r="H88" s="29"/>
      <c r="I88" s="54"/>
      <c r="J88" s="52"/>
      <c r="K88" s="30"/>
      <c r="L88" s="30"/>
      <c r="M88" s="30"/>
      <c r="N88" s="30"/>
      <c r="O88" s="30"/>
      <c r="P88" s="30"/>
      <c r="Q88" s="24"/>
      <c r="R88" s="30"/>
      <c r="S88" s="30"/>
      <c r="T88" s="30"/>
      <c r="U88" s="24"/>
      <c r="V88" s="52"/>
    </row>
    <row r="89" spans="1:33" s="27" customFormat="1" x14ac:dyDescent="0.25">
      <c r="A89" s="26"/>
      <c r="B89" s="10" t="s">
        <v>202</v>
      </c>
      <c r="D89" s="28"/>
      <c r="F89" s="52"/>
      <c r="G89" s="29"/>
      <c r="H89" s="29"/>
      <c r="I89" s="54"/>
      <c r="J89" s="52"/>
      <c r="K89" s="30"/>
      <c r="L89" s="30"/>
      <c r="M89" s="30"/>
      <c r="N89" s="30"/>
      <c r="O89" s="30"/>
      <c r="P89" s="30"/>
      <c r="Q89" s="24"/>
      <c r="R89" s="30"/>
      <c r="S89" s="30"/>
      <c r="T89" s="30"/>
      <c r="U89" s="24"/>
      <c r="V89" s="52"/>
    </row>
    <row r="90" spans="1:33" s="35" customFormat="1" x14ac:dyDescent="0.25">
      <c r="A90" s="13">
        <v>1</v>
      </c>
      <c r="B90" s="165" t="s">
        <v>31</v>
      </c>
      <c r="C90" s="165" t="s">
        <v>32</v>
      </c>
      <c r="D90" s="166">
        <v>136</v>
      </c>
      <c r="E90" s="165" t="s">
        <v>33</v>
      </c>
      <c r="F90" s="43"/>
      <c r="G90" s="33"/>
      <c r="H90" s="33"/>
      <c r="I90" s="33"/>
      <c r="J90" s="44"/>
      <c r="K90" s="44"/>
      <c r="L90" s="44"/>
      <c r="M90" s="44"/>
      <c r="N90" s="44"/>
      <c r="O90" s="44"/>
      <c r="P90" s="44"/>
      <c r="Q90" s="45"/>
      <c r="R90" s="44"/>
      <c r="S90" s="44"/>
      <c r="T90" s="44"/>
      <c r="U90" s="44"/>
      <c r="V90" s="44"/>
      <c r="W90" s="25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</row>
    <row r="91" spans="1:33" s="41" customFormat="1" x14ac:dyDescent="0.25">
      <c r="A91" s="13">
        <v>2</v>
      </c>
      <c r="B91" s="13" t="s">
        <v>144</v>
      </c>
      <c r="C91" s="13" t="s">
        <v>97</v>
      </c>
      <c r="D91" s="167">
        <v>233</v>
      </c>
      <c r="E91" s="13" t="s">
        <v>98</v>
      </c>
      <c r="F91" s="15"/>
      <c r="G91" s="43"/>
      <c r="H91" s="43"/>
      <c r="I91" s="32"/>
      <c r="J91" s="113"/>
      <c r="K91" s="113"/>
      <c r="L91" s="44"/>
      <c r="M91" s="113"/>
      <c r="N91" s="44"/>
      <c r="O91" s="113"/>
      <c r="P91" s="44"/>
      <c r="Q91" s="114"/>
      <c r="R91" s="44"/>
      <c r="S91" s="113"/>
      <c r="T91" s="113"/>
      <c r="U91" s="114"/>
      <c r="V91" s="113"/>
      <c r="W91" s="2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</row>
    <row r="92" spans="1:33" s="41" customFormat="1" x14ac:dyDescent="0.25">
      <c r="A92" s="13">
        <v>3</v>
      </c>
      <c r="B92" s="13" t="s">
        <v>143</v>
      </c>
      <c r="C92" s="13" t="s">
        <v>97</v>
      </c>
      <c r="D92" s="167">
        <v>233</v>
      </c>
      <c r="E92" s="13" t="s">
        <v>98</v>
      </c>
      <c r="F92" s="15"/>
      <c r="G92" s="43"/>
      <c r="H92" s="43"/>
      <c r="I92" s="32"/>
      <c r="J92" s="113"/>
      <c r="K92" s="113"/>
      <c r="L92" s="44"/>
      <c r="M92" s="113"/>
      <c r="N92" s="44"/>
      <c r="O92" s="113"/>
      <c r="P92" s="44"/>
      <c r="Q92" s="114"/>
      <c r="R92" s="44"/>
      <c r="S92" s="113"/>
      <c r="T92" s="113"/>
      <c r="U92" s="114"/>
      <c r="V92" s="113"/>
      <c r="W92" s="2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</row>
    <row r="93" spans="1:33" s="41" customFormat="1" x14ac:dyDescent="0.25">
      <c r="A93" s="13">
        <v>4</v>
      </c>
      <c r="B93" s="13" t="s">
        <v>93</v>
      </c>
      <c r="C93" s="13" t="s">
        <v>94</v>
      </c>
      <c r="D93" s="167">
        <v>145</v>
      </c>
      <c r="E93" s="13" t="s">
        <v>95</v>
      </c>
      <c r="F93" s="15"/>
      <c r="G93" s="33"/>
      <c r="H93" s="33"/>
      <c r="I93" s="32"/>
      <c r="J93" s="113"/>
      <c r="K93" s="113"/>
      <c r="L93" s="44"/>
      <c r="M93" s="113"/>
      <c r="N93" s="44"/>
      <c r="O93" s="113"/>
      <c r="P93" s="44"/>
      <c r="Q93" s="114"/>
      <c r="R93" s="44"/>
      <c r="S93" s="113"/>
      <c r="T93" s="113"/>
      <c r="U93" s="44"/>
      <c r="V93" s="113"/>
      <c r="W93" s="2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</row>
    <row r="94" spans="1:33" s="41" customFormat="1" x14ac:dyDescent="0.25">
      <c r="A94" s="13">
        <v>5</v>
      </c>
      <c r="B94" s="13" t="s">
        <v>64</v>
      </c>
      <c r="C94" s="13" t="s">
        <v>65</v>
      </c>
      <c r="D94" s="167">
        <v>108</v>
      </c>
      <c r="E94" s="13" t="s">
        <v>54</v>
      </c>
      <c r="F94" s="15"/>
      <c r="G94" s="33"/>
      <c r="H94" s="33"/>
      <c r="I94" s="32"/>
      <c r="J94" s="113"/>
      <c r="K94" s="113"/>
      <c r="L94" s="44"/>
      <c r="M94" s="113"/>
      <c r="N94" s="44"/>
      <c r="O94" s="113"/>
      <c r="P94" s="44"/>
      <c r="Q94" s="114"/>
      <c r="R94" s="44"/>
      <c r="S94" s="113"/>
      <c r="T94" s="113"/>
      <c r="U94" s="44"/>
      <c r="V94" s="113"/>
      <c r="W94" s="2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</row>
    <row r="95" spans="1:33" s="41" customFormat="1" x14ac:dyDescent="0.25">
      <c r="A95" s="13">
        <v>6</v>
      </c>
      <c r="B95" s="13" t="s">
        <v>52</v>
      </c>
      <c r="C95" s="13" t="s">
        <v>53</v>
      </c>
      <c r="D95" s="167">
        <v>108</v>
      </c>
      <c r="E95" s="13" t="s">
        <v>54</v>
      </c>
      <c r="F95" s="15"/>
      <c r="G95" s="57"/>
      <c r="H95" s="57"/>
      <c r="I95" s="32"/>
      <c r="J95" s="113"/>
      <c r="K95" s="113"/>
      <c r="L95" s="44"/>
      <c r="M95" s="113"/>
      <c r="N95" s="44"/>
      <c r="O95" s="113"/>
      <c r="P95" s="44"/>
      <c r="Q95" s="114"/>
      <c r="R95" s="44"/>
      <c r="S95" s="113"/>
      <c r="T95" s="113"/>
      <c r="U95" s="44"/>
      <c r="V95" s="113"/>
      <c r="W95" s="2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</row>
    <row r="96" spans="1:33" s="41" customFormat="1" x14ac:dyDescent="0.25">
      <c r="A96" s="13">
        <v>7</v>
      </c>
      <c r="B96" s="13" t="s">
        <v>190</v>
      </c>
      <c r="C96" s="13" t="s">
        <v>191</v>
      </c>
      <c r="D96" s="167">
        <v>247</v>
      </c>
      <c r="E96" s="13" t="s">
        <v>192</v>
      </c>
      <c r="F96" s="15"/>
      <c r="G96" s="43"/>
      <c r="H96" s="43"/>
      <c r="I96" s="32"/>
      <c r="J96" s="113"/>
      <c r="K96" s="113"/>
      <c r="L96" s="44"/>
      <c r="M96" s="113"/>
      <c r="N96" s="44"/>
      <c r="O96" s="113"/>
      <c r="P96" s="44"/>
      <c r="Q96" s="114"/>
      <c r="R96" s="44"/>
      <c r="S96" s="113"/>
      <c r="T96" s="113"/>
      <c r="U96" s="114"/>
      <c r="V96" s="113"/>
      <c r="W96" s="2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</row>
    <row r="97" spans="1:33" s="41" customFormat="1" x14ac:dyDescent="0.25">
      <c r="A97" s="13">
        <v>8</v>
      </c>
      <c r="B97" s="13" t="s">
        <v>162</v>
      </c>
      <c r="C97" s="13" t="s">
        <v>163</v>
      </c>
      <c r="D97" s="167" t="s">
        <v>164</v>
      </c>
      <c r="E97" s="13" t="s">
        <v>164</v>
      </c>
      <c r="F97" s="15"/>
      <c r="G97" s="43"/>
      <c r="H97" s="43"/>
      <c r="I97" s="32"/>
      <c r="J97" s="113"/>
      <c r="K97" s="113"/>
      <c r="L97" s="44"/>
      <c r="M97" s="113"/>
      <c r="N97" s="44"/>
      <c r="O97" s="113"/>
      <c r="P97" s="44"/>
      <c r="Q97" s="114"/>
      <c r="R97" s="44"/>
      <c r="S97" s="113"/>
      <c r="T97" s="113"/>
      <c r="U97" s="114"/>
      <c r="V97" s="113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</row>
    <row r="98" spans="1:33" s="41" customFormat="1" x14ac:dyDescent="0.25">
      <c r="A98" s="13">
        <v>9</v>
      </c>
      <c r="B98" s="13" t="s">
        <v>165</v>
      </c>
      <c r="C98" s="13" t="s">
        <v>166</v>
      </c>
      <c r="D98" s="167" t="s">
        <v>164</v>
      </c>
      <c r="E98" s="13" t="s">
        <v>164</v>
      </c>
      <c r="F98" s="15"/>
      <c r="G98" s="43"/>
      <c r="H98" s="43"/>
      <c r="I98" s="32"/>
      <c r="J98" s="113"/>
      <c r="K98" s="113"/>
      <c r="L98" s="44"/>
      <c r="M98" s="113"/>
      <c r="N98" s="44"/>
      <c r="O98" s="113"/>
      <c r="P98" s="44"/>
      <c r="Q98" s="114"/>
      <c r="R98" s="44"/>
      <c r="S98" s="113"/>
      <c r="T98" s="113"/>
      <c r="U98" s="114"/>
      <c r="V98" s="113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</row>
    <row r="100" spans="1:33" s="10" customFormat="1" x14ac:dyDescent="0.25">
      <c r="B100" s="10" t="s">
        <v>295</v>
      </c>
      <c r="C100" s="19"/>
      <c r="D100" s="11"/>
      <c r="F100" s="15"/>
      <c r="G100" s="38"/>
      <c r="H100" s="38"/>
      <c r="I100" s="32"/>
      <c r="J100" s="113"/>
      <c r="K100" s="116"/>
      <c r="L100" s="117"/>
      <c r="M100" s="116"/>
      <c r="N100" s="117"/>
      <c r="O100" s="116"/>
      <c r="P100" s="117"/>
      <c r="Q100" s="17"/>
      <c r="R100" s="117"/>
      <c r="S100" s="116"/>
      <c r="T100" s="116"/>
      <c r="U100" s="118"/>
      <c r="V100" s="113"/>
      <c r="W100" s="25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</row>
    <row r="101" spans="1:33" s="41" customFormat="1" x14ac:dyDescent="0.25">
      <c r="A101" s="13">
        <v>1</v>
      </c>
      <c r="B101" s="13" t="s">
        <v>184</v>
      </c>
      <c r="C101" s="13" t="s">
        <v>185</v>
      </c>
      <c r="D101" s="167">
        <v>249</v>
      </c>
      <c r="E101" s="13" t="s">
        <v>49</v>
      </c>
      <c r="F101" s="15"/>
      <c r="G101" s="43"/>
      <c r="H101" s="43"/>
      <c r="I101" s="32"/>
      <c r="J101" s="113"/>
      <c r="K101" s="113"/>
      <c r="L101" s="113"/>
      <c r="M101" s="113"/>
      <c r="N101" s="113"/>
      <c r="O101" s="113"/>
      <c r="P101" s="113"/>
      <c r="Q101" s="114"/>
      <c r="R101" s="113"/>
      <c r="S101" s="113"/>
      <c r="T101" s="113"/>
      <c r="U101" s="114"/>
      <c r="V101" s="113"/>
      <c r="W101" s="2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</row>
    <row r="102" spans="1:33" s="41" customFormat="1" x14ac:dyDescent="0.25">
      <c r="A102" s="13">
        <v>2</v>
      </c>
      <c r="B102" s="13" t="s">
        <v>171</v>
      </c>
      <c r="C102" s="13" t="s">
        <v>168</v>
      </c>
      <c r="D102" s="167">
        <v>129</v>
      </c>
      <c r="E102" s="13" t="s">
        <v>169</v>
      </c>
      <c r="F102" s="15"/>
      <c r="G102" s="33"/>
      <c r="H102" s="33"/>
      <c r="I102" s="32"/>
      <c r="J102" s="113"/>
      <c r="K102" s="113"/>
      <c r="L102" s="44"/>
      <c r="M102" s="113"/>
      <c r="N102" s="44"/>
      <c r="O102" s="113"/>
      <c r="P102" s="44"/>
      <c r="Q102" s="114"/>
      <c r="R102" s="44"/>
      <c r="S102" s="113"/>
      <c r="T102" s="113"/>
      <c r="U102" s="44"/>
      <c r="V102" s="123"/>
      <c r="W102" s="2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</row>
    <row r="103" spans="1:33" s="10" customFormat="1" x14ac:dyDescent="0.25">
      <c r="A103" s="13">
        <v>3</v>
      </c>
      <c r="B103" s="13" t="s">
        <v>44</v>
      </c>
      <c r="C103" s="13" t="s">
        <v>45</v>
      </c>
      <c r="D103" s="167">
        <v>210</v>
      </c>
      <c r="E103" s="13" t="s">
        <v>46</v>
      </c>
      <c r="F103" s="15"/>
      <c r="G103" s="5"/>
      <c r="H103" s="5"/>
      <c r="I103" s="32"/>
      <c r="J103" s="113"/>
      <c r="K103" s="116"/>
      <c r="L103" s="117"/>
      <c r="M103" s="116"/>
      <c r="N103" s="117"/>
      <c r="O103" s="116"/>
      <c r="P103" s="117"/>
      <c r="Q103" s="17"/>
      <c r="R103" s="117"/>
      <c r="S103" s="116"/>
      <c r="T103" s="116"/>
      <c r="U103" s="118"/>
      <c r="V103" s="113"/>
      <c r="W103" s="25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</row>
    <row r="104" spans="1:33" s="36" customFormat="1" x14ac:dyDescent="0.25">
      <c r="A104" s="34"/>
      <c r="B104" s="35"/>
      <c r="D104" s="37"/>
      <c r="F104" s="53"/>
      <c r="G104" s="38"/>
      <c r="H104" s="38"/>
      <c r="I104" s="55"/>
      <c r="J104" s="53"/>
      <c r="K104" s="39"/>
      <c r="L104" s="39"/>
      <c r="M104" s="39"/>
      <c r="N104" s="39"/>
      <c r="O104" s="39"/>
      <c r="P104" s="39"/>
      <c r="Q104" s="40"/>
      <c r="R104" s="39"/>
      <c r="S104" s="39"/>
      <c r="T104" s="39"/>
      <c r="U104" s="40"/>
      <c r="V104" s="53"/>
    </row>
    <row r="105" spans="1:33" x14ac:dyDescent="0.25">
      <c r="Q105" s="3"/>
    </row>
    <row r="106" spans="1:33" x14ac:dyDescent="0.25">
      <c r="Q106" s="3"/>
    </row>
    <row r="107" spans="1:33" x14ac:dyDescent="0.25">
      <c r="Q107" s="3"/>
    </row>
    <row r="108" spans="1:33" x14ac:dyDescent="0.25">
      <c r="Q108" s="3"/>
    </row>
    <row r="109" spans="1:33" x14ac:dyDescent="0.25">
      <c r="Q109" s="3"/>
    </row>
    <row r="110" spans="1:33" x14ac:dyDescent="0.25">
      <c r="Q110" s="3"/>
    </row>
    <row r="111" spans="1:33" x14ac:dyDescent="0.25">
      <c r="Q111" s="3"/>
    </row>
    <row r="112" spans="1:33" x14ac:dyDescent="0.25">
      <c r="Q112" s="3"/>
    </row>
    <row r="113" spans="17:17" x14ac:dyDescent="0.25">
      <c r="Q113" s="3"/>
    </row>
    <row r="114" spans="17:17" x14ac:dyDescent="0.25">
      <c r="Q114" s="3"/>
    </row>
    <row r="115" spans="17:17" x14ac:dyDescent="0.25">
      <c r="Q115" s="3"/>
    </row>
    <row r="116" spans="17:17" x14ac:dyDescent="0.25">
      <c r="Q116" s="3"/>
    </row>
    <row r="117" spans="17:17" x14ac:dyDescent="0.25">
      <c r="Q117" s="3"/>
    </row>
    <row r="118" spans="17:17" x14ac:dyDescent="0.25">
      <c r="Q118" s="3"/>
    </row>
    <row r="119" spans="17:17" x14ac:dyDescent="0.25">
      <c r="Q119" s="3"/>
    </row>
    <row r="120" spans="17:17" x14ac:dyDescent="0.25">
      <c r="Q120" s="3"/>
    </row>
    <row r="121" spans="17:17" x14ac:dyDescent="0.25">
      <c r="Q121" s="3"/>
    </row>
    <row r="122" spans="17:17" x14ac:dyDescent="0.25">
      <c r="Q122" s="3"/>
    </row>
    <row r="123" spans="17:17" x14ac:dyDescent="0.25">
      <c r="Q123" s="3"/>
    </row>
    <row r="124" spans="17:17" x14ac:dyDescent="0.25">
      <c r="Q124" s="3"/>
    </row>
    <row r="125" spans="17:17" x14ac:dyDescent="0.25">
      <c r="Q125" s="3"/>
    </row>
    <row r="126" spans="17:17" x14ac:dyDescent="0.25">
      <c r="Q126" s="3"/>
    </row>
    <row r="127" spans="17:17" x14ac:dyDescent="0.25">
      <c r="Q127" s="3"/>
    </row>
    <row r="128" spans="17:17" x14ac:dyDescent="0.25">
      <c r="Q128" s="3"/>
    </row>
    <row r="129" spans="17:17" x14ac:dyDescent="0.25">
      <c r="Q129" s="3"/>
    </row>
    <row r="130" spans="17:17" x14ac:dyDescent="0.25">
      <c r="Q130" s="3"/>
    </row>
    <row r="131" spans="17:17" x14ac:dyDescent="0.25">
      <c r="Q131" s="3"/>
    </row>
    <row r="132" spans="17:17" x14ac:dyDescent="0.25">
      <c r="Q132" s="3"/>
    </row>
    <row r="133" spans="17:17" x14ac:dyDescent="0.25">
      <c r="Q133" s="3"/>
    </row>
    <row r="134" spans="17:17" x14ac:dyDescent="0.25">
      <c r="Q134" s="3"/>
    </row>
    <row r="135" spans="17:17" x14ac:dyDescent="0.25">
      <c r="Q135" s="3"/>
    </row>
    <row r="136" spans="17:17" x14ac:dyDescent="0.25">
      <c r="Q136" s="3"/>
    </row>
    <row r="137" spans="17:17" x14ac:dyDescent="0.25">
      <c r="Q137" s="3"/>
    </row>
    <row r="138" spans="17:17" x14ac:dyDescent="0.25">
      <c r="Q138" s="3"/>
    </row>
    <row r="139" spans="17:17" x14ac:dyDescent="0.25">
      <c r="Q139" s="3"/>
    </row>
    <row r="140" spans="17:17" x14ac:dyDescent="0.25">
      <c r="Q140" s="3"/>
    </row>
    <row r="141" spans="17:17" x14ac:dyDescent="0.25">
      <c r="Q141" s="3"/>
    </row>
    <row r="142" spans="17:17" x14ac:dyDescent="0.25">
      <c r="Q142" s="3"/>
    </row>
    <row r="143" spans="17:17" x14ac:dyDescent="0.25">
      <c r="Q143" s="3"/>
    </row>
    <row r="144" spans="17:17" x14ac:dyDescent="0.25">
      <c r="Q144" s="3"/>
    </row>
    <row r="145" spans="17:17" x14ac:dyDescent="0.25">
      <c r="Q145" s="3"/>
    </row>
    <row r="146" spans="17:17" x14ac:dyDescent="0.25">
      <c r="Q146" s="3"/>
    </row>
    <row r="147" spans="17:17" x14ac:dyDescent="0.25">
      <c r="Q147" s="3"/>
    </row>
    <row r="148" spans="17:17" x14ac:dyDescent="0.25">
      <c r="Q148" s="3"/>
    </row>
    <row r="149" spans="17:17" x14ac:dyDescent="0.25">
      <c r="Q149" s="3"/>
    </row>
    <row r="150" spans="17:17" x14ac:dyDescent="0.25">
      <c r="Q150" s="3"/>
    </row>
    <row r="151" spans="17:17" x14ac:dyDescent="0.25">
      <c r="Q151" s="3"/>
    </row>
    <row r="152" spans="17:17" x14ac:dyDescent="0.25">
      <c r="Q152" s="3"/>
    </row>
    <row r="153" spans="17:17" x14ac:dyDescent="0.25">
      <c r="Q153" s="3"/>
    </row>
    <row r="154" spans="17:17" x14ac:dyDescent="0.25">
      <c r="Q154" s="3"/>
    </row>
    <row r="155" spans="17:17" x14ac:dyDescent="0.25">
      <c r="Q155" s="3"/>
    </row>
  </sheetData>
  <sheetProtection password="C364" sheet="1" objects="1" scenarios="1"/>
  <sortState ref="A42:AG64">
    <sortCondition descending="1" ref="F42:F64"/>
  </sortState>
  <mergeCells count="29">
    <mergeCell ref="X9:Y9"/>
    <mergeCell ref="A39:W39"/>
    <mergeCell ref="A66:W66"/>
    <mergeCell ref="A77:W77"/>
    <mergeCell ref="A87:W87"/>
    <mergeCell ref="F9:F10"/>
    <mergeCell ref="G67:I67"/>
    <mergeCell ref="G78:I78"/>
    <mergeCell ref="O40:P40"/>
    <mergeCell ref="O67:P67"/>
    <mergeCell ref="K78:L78"/>
    <mergeCell ref="M78:N78"/>
    <mergeCell ref="O78:P78"/>
    <mergeCell ref="K67:L67"/>
    <mergeCell ref="M67:N67"/>
    <mergeCell ref="K40:L40"/>
    <mergeCell ref="V7:V8"/>
    <mergeCell ref="O7:P8"/>
    <mergeCell ref="R7:R8"/>
    <mergeCell ref="G7:I8"/>
    <mergeCell ref="K7:L8"/>
    <mergeCell ref="J7:J8"/>
    <mergeCell ref="M7:N8"/>
    <mergeCell ref="G40:I40"/>
    <mergeCell ref="K6:R6"/>
    <mergeCell ref="S7:S8"/>
    <mergeCell ref="T7:T8"/>
    <mergeCell ref="U7:U8"/>
    <mergeCell ref="M40:N40"/>
  </mergeCells>
  <pageMargins left="0.15748031496062992" right="0.15748031496062992" top="0.15748031496062992" bottom="0.19685039370078741" header="0.15748031496062992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Ainhoa Bengoetxea</dc:creator>
  <cp:lastModifiedBy>Conchi Casado</cp:lastModifiedBy>
  <cp:lastPrinted>2019-04-30T15:03:03Z</cp:lastPrinted>
  <dcterms:created xsi:type="dcterms:W3CDTF">2018-11-14T07:49:51Z</dcterms:created>
  <dcterms:modified xsi:type="dcterms:W3CDTF">2019-04-30T15:17:16Z</dcterms:modified>
</cp:coreProperties>
</file>