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50" firstSheet="1" activeTab="1"/>
  </bookViews>
  <sheets>
    <sheet name="PRE  NUEVOS 2012" sheetId="1" r:id="rId1"/>
    <sheet name="concesión provisional predoc" sheetId="3" r:id="rId2"/>
  </sheets>
  <definedNames>
    <definedName name="_xlnm.Database">'PRE  NUEVOS 2012'!$A$1:$F$63</definedName>
  </definedNames>
  <calcPr calcId="145621"/>
</workbook>
</file>

<file path=xl/calcChain.xml><?xml version="1.0" encoding="utf-8"?>
<calcChain xmlns="http://schemas.openxmlformats.org/spreadsheetml/2006/main">
  <c r="X68" i="3" l="1"/>
  <c r="P68" i="3"/>
  <c r="N68" i="3"/>
  <c r="L68" i="3"/>
  <c r="Q68" i="3" s="1"/>
  <c r="R68" i="3" s="1"/>
  <c r="U68" i="3" s="1"/>
  <c r="J68" i="3"/>
  <c r="F68" i="3" l="1"/>
  <c r="N9" i="3" l="1"/>
  <c r="J32" i="3"/>
  <c r="J10" i="3" l="1"/>
  <c r="L69" i="3"/>
  <c r="L71" i="3"/>
  <c r="L70" i="3"/>
  <c r="P69" i="3"/>
  <c r="P71" i="3"/>
  <c r="P70" i="3"/>
  <c r="P58" i="3"/>
  <c r="P65" i="3"/>
  <c r="P62" i="3"/>
  <c r="P57" i="3"/>
  <c r="P61" i="3"/>
  <c r="P59" i="3"/>
  <c r="P60" i="3"/>
  <c r="P63" i="3"/>
  <c r="P64" i="3"/>
  <c r="P56" i="3"/>
  <c r="N61" i="3"/>
  <c r="N32" i="3"/>
  <c r="L64" i="3" l="1"/>
  <c r="L31" i="3" l="1"/>
  <c r="N34" i="3" l="1"/>
  <c r="N35" i="3"/>
  <c r="L34" i="3"/>
  <c r="L35" i="3"/>
  <c r="L23" i="3"/>
  <c r="L18" i="3"/>
  <c r="L15" i="3"/>
  <c r="L17" i="3"/>
  <c r="L22" i="3"/>
  <c r="L33" i="3"/>
  <c r="L8" i="3"/>
  <c r="L29" i="3"/>
  <c r="L25" i="3"/>
  <c r="L28" i="3"/>
  <c r="J34" i="3"/>
  <c r="J35" i="3"/>
  <c r="J23" i="3"/>
  <c r="J18" i="3"/>
  <c r="J15" i="3"/>
  <c r="J17" i="3"/>
  <c r="J22" i="3"/>
  <c r="J33" i="3"/>
  <c r="J8" i="3"/>
  <c r="J29" i="3"/>
  <c r="J25" i="3"/>
  <c r="J28" i="3"/>
  <c r="J52" i="3"/>
  <c r="J53" i="3"/>
  <c r="J48" i="3"/>
  <c r="J42" i="3"/>
  <c r="J40" i="3"/>
  <c r="J43" i="3"/>
  <c r="J44" i="3"/>
  <c r="P52" i="3"/>
  <c r="L52" i="3"/>
  <c r="L53" i="3"/>
  <c r="L48" i="3"/>
  <c r="L42" i="3"/>
  <c r="L40" i="3"/>
  <c r="L43" i="3"/>
  <c r="L44" i="3"/>
  <c r="N52" i="3"/>
  <c r="N53" i="3"/>
  <c r="N48" i="3"/>
  <c r="N42" i="3"/>
  <c r="N40" i="3"/>
  <c r="N43" i="3"/>
  <c r="N44" i="3"/>
  <c r="J69" i="3"/>
  <c r="J71" i="3"/>
  <c r="N69" i="3"/>
  <c r="N71" i="3"/>
  <c r="P53" i="3"/>
  <c r="P48" i="3"/>
  <c r="P42" i="3"/>
  <c r="P40" i="3"/>
  <c r="P43" i="3"/>
  <c r="P44" i="3"/>
  <c r="P34" i="3"/>
  <c r="P35" i="3"/>
  <c r="P23" i="3"/>
  <c r="P18" i="3"/>
  <c r="P15" i="3"/>
  <c r="P17" i="3"/>
  <c r="P22" i="3"/>
  <c r="N23" i="3"/>
  <c r="N18" i="3"/>
  <c r="N15" i="3"/>
  <c r="N17" i="3"/>
  <c r="N22" i="3"/>
  <c r="N33" i="3"/>
  <c r="N8" i="3"/>
  <c r="N29" i="3"/>
  <c r="N25" i="3"/>
  <c r="N28" i="3"/>
  <c r="P33" i="3"/>
  <c r="P8" i="3"/>
  <c r="P29" i="3"/>
  <c r="P25" i="3"/>
  <c r="P28" i="3"/>
  <c r="X69" i="3"/>
  <c r="X71" i="3"/>
  <c r="X52" i="3"/>
  <c r="X53" i="3"/>
  <c r="X48" i="3"/>
  <c r="X42" i="3"/>
  <c r="X40" i="3"/>
  <c r="X43" i="3"/>
  <c r="X44" i="3"/>
  <c r="X46" i="3"/>
  <c r="X34" i="3"/>
  <c r="X35" i="3"/>
  <c r="X23" i="3"/>
  <c r="X18" i="3"/>
  <c r="X15" i="3"/>
  <c r="X17" i="3"/>
  <c r="X22" i="3"/>
  <c r="X33" i="3"/>
  <c r="X8" i="3"/>
  <c r="X29" i="3"/>
  <c r="X25" i="3"/>
  <c r="X28" i="3"/>
  <c r="Q35" i="3" l="1"/>
  <c r="Q43" i="3"/>
  <c r="Q69" i="3"/>
  <c r="Q40" i="3"/>
  <c r="Q44" i="3"/>
  <c r="Q53" i="3"/>
  <c r="Q28" i="3"/>
  <c r="Q25" i="3"/>
  <c r="Q33" i="3"/>
  <c r="Q18" i="3"/>
  <c r="Q15" i="3"/>
  <c r="Q17" i="3"/>
  <c r="Q42" i="3"/>
  <c r="Q29" i="3"/>
  <c r="Q34" i="3"/>
  <c r="Q22" i="3"/>
  <c r="Q23" i="3"/>
  <c r="Q52" i="3"/>
  <c r="Q48" i="3"/>
  <c r="Q71" i="3"/>
  <c r="Q8" i="3"/>
  <c r="N70" i="3" l="1"/>
  <c r="J70" i="3"/>
  <c r="N62" i="3"/>
  <c r="N64" i="3"/>
  <c r="N56" i="3"/>
  <c r="N58" i="3"/>
  <c r="N59" i="3"/>
  <c r="N63" i="3"/>
  <c r="N60" i="3"/>
  <c r="N65" i="3"/>
  <c r="N57" i="3"/>
  <c r="L61" i="3"/>
  <c r="Q61" i="3" s="1"/>
  <c r="L60" i="3"/>
  <c r="L63" i="3"/>
  <c r="L59" i="3"/>
  <c r="L58" i="3"/>
  <c r="L56" i="3"/>
  <c r="L62" i="3"/>
  <c r="L65" i="3"/>
  <c r="L57" i="3"/>
  <c r="J62" i="3"/>
  <c r="J64" i="3"/>
  <c r="J56" i="3"/>
  <c r="J58" i="3"/>
  <c r="J59" i="3"/>
  <c r="J63" i="3"/>
  <c r="J60" i="3"/>
  <c r="J61" i="3"/>
  <c r="J65" i="3"/>
  <c r="J57" i="3"/>
  <c r="P41" i="3"/>
  <c r="P50" i="3"/>
  <c r="P46" i="3"/>
  <c r="P49" i="3"/>
  <c r="P39" i="3"/>
  <c r="P47" i="3"/>
  <c r="P45" i="3"/>
  <c r="P51" i="3"/>
  <c r="N41" i="3"/>
  <c r="N50" i="3"/>
  <c r="N46" i="3"/>
  <c r="N49" i="3"/>
  <c r="N39" i="3"/>
  <c r="N47" i="3"/>
  <c r="N45" i="3"/>
  <c r="N51" i="3"/>
  <c r="L41" i="3"/>
  <c r="L50" i="3"/>
  <c r="L46" i="3"/>
  <c r="L49" i="3"/>
  <c r="L39" i="3"/>
  <c r="L47" i="3"/>
  <c r="L45" i="3"/>
  <c r="L51" i="3"/>
  <c r="J41" i="3"/>
  <c r="J50" i="3"/>
  <c r="J46" i="3"/>
  <c r="J49" i="3"/>
  <c r="J39" i="3"/>
  <c r="J47" i="3"/>
  <c r="J45" i="3"/>
  <c r="J51" i="3"/>
  <c r="Q56" i="3" l="1"/>
  <c r="Q46" i="3"/>
  <c r="X32" i="3"/>
  <c r="X14" i="3"/>
  <c r="X19" i="3"/>
  <c r="X21" i="3"/>
  <c r="X36" i="3"/>
  <c r="X31" i="3"/>
  <c r="X12" i="3"/>
  <c r="X26" i="3"/>
  <c r="X16" i="3"/>
  <c r="X20" i="3"/>
  <c r="X10" i="3"/>
  <c r="X24" i="3"/>
  <c r="X27" i="3"/>
  <c r="X30" i="3"/>
  <c r="X11" i="3"/>
  <c r="X7" i="3"/>
  <c r="X13" i="3"/>
  <c r="X9" i="3"/>
  <c r="P14" i="3"/>
  <c r="P19" i="3"/>
  <c r="P21" i="3"/>
  <c r="P36" i="3"/>
  <c r="P31" i="3"/>
  <c r="P12" i="3"/>
  <c r="P26" i="3"/>
  <c r="P16" i="3"/>
  <c r="P20" i="3"/>
  <c r="P10" i="3"/>
  <c r="P24" i="3"/>
  <c r="P27" i="3"/>
  <c r="P30" i="3"/>
  <c r="P11" i="3"/>
  <c r="P7" i="3"/>
  <c r="P13" i="3"/>
  <c r="P9" i="3"/>
  <c r="N14" i="3"/>
  <c r="N19" i="3"/>
  <c r="N21" i="3"/>
  <c r="N36" i="3"/>
  <c r="N31" i="3"/>
  <c r="N12" i="3"/>
  <c r="N26" i="3"/>
  <c r="N16" i="3"/>
  <c r="N20" i="3"/>
  <c r="N10" i="3"/>
  <c r="N24" i="3"/>
  <c r="N27" i="3"/>
  <c r="N30" i="3"/>
  <c r="N11" i="3"/>
  <c r="N7" i="3"/>
  <c r="N13" i="3"/>
  <c r="L32" i="3"/>
  <c r="L14" i="3"/>
  <c r="L19" i="3"/>
  <c r="L21" i="3"/>
  <c r="L36" i="3"/>
  <c r="L12" i="3"/>
  <c r="L26" i="3"/>
  <c r="L16" i="3"/>
  <c r="L20" i="3"/>
  <c r="L10" i="3"/>
  <c r="L24" i="3"/>
  <c r="L27" i="3"/>
  <c r="L30" i="3"/>
  <c r="L11" i="3"/>
  <c r="L7" i="3"/>
  <c r="L13" i="3"/>
  <c r="L9" i="3"/>
  <c r="J14" i="3"/>
  <c r="J19" i="3"/>
  <c r="J21" i="3"/>
  <c r="J36" i="3"/>
  <c r="J31" i="3"/>
  <c r="J12" i="3"/>
  <c r="J26" i="3"/>
  <c r="J16" i="3"/>
  <c r="J20" i="3"/>
  <c r="J24" i="3"/>
  <c r="J27" i="3"/>
  <c r="J30" i="3"/>
  <c r="J11" i="3"/>
  <c r="J7" i="3"/>
  <c r="J13" i="3"/>
  <c r="J9" i="3"/>
  <c r="X60" i="3" l="1"/>
  <c r="X61" i="3"/>
  <c r="X70" i="3"/>
  <c r="Q60" i="3" l="1"/>
  <c r="Q41" i="3"/>
  <c r="Q49" i="3"/>
  <c r="Q47" i="3"/>
  <c r="Q51" i="3"/>
  <c r="Q45" i="3" l="1"/>
  <c r="Q39" i="3"/>
  <c r="Q50" i="3"/>
  <c r="X62" i="3"/>
  <c r="X64" i="3"/>
  <c r="Q62" i="3"/>
  <c r="X39" i="3"/>
  <c r="X47" i="3"/>
  <c r="X51" i="3"/>
  <c r="X65" i="3"/>
  <c r="X57" i="3"/>
  <c r="X56" i="3"/>
  <c r="X59" i="3"/>
  <c r="X63" i="3"/>
  <c r="X58" i="3"/>
  <c r="P32" i="3"/>
  <c r="X50" i="3"/>
  <c r="X41" i="3"/>
  <c r="X49" i="3"/>
  <c r="X45" i="3"/>
  <c r="R53" i="3" l="1"/>
  <c r="U53" i="3" s="1"/>
  <c r="F53" i="3" s="1"/>
  <c r="R42" i="3"/>
  <c r="U42" i="3" s="1"/>
  <c r="F42" i="3" s="1"/>
  <c r="R44" i="3"/>
  <c r="U44" i="3" s="1"/>
  <c r="F44" i="3" s="1"/>
  <c r="R48" i="3"/>
  <c r="U48" i="3" s="1"/>
  <c r="F48" i="3" s="1"/>
  <c r="R43" i="3"/>
  <c r="U43" i="3" s="1"/>
  <c r="F43" i="3" s="1"/>
  <c r="R40" i="3"/>
  <c r="U40" i="3" s="1"/>
  <c r="F40" i="3" s="1"/>
  <c r="R52" i="3"/>
  <c r="U52" i="3" s="1"/>
  <c r="F52" i="3" s="1"/>
  <c r="R39" i="3"/>
  <c r="R46" i="3"/>
  <c r="R49" i="3"/>
  <c r="R51" i="3"/>
  <c r="R50" i="3"/>
  <c r="R45" i="3"/>
  <c r="R41" i="3"/>
  <c r="R47" i="3"/>
  <c r="Q64" i="3"/>
  <c r="Q59" i="3"/>
  <c r="Q58" i="3"/>
  <c r="Q65" i="3"/>
  <c r="Q20" i="3"/>
  <c r="Q14" i="3"/>
  <c r="Q13" i="3"/>
  <c r="Q21" i="3"/>
  <c r="Q24" i="3"/>
  <c r="Q26" i="3"/>
  <c r="Q32" i="3"/>
  <c r="Q36" i="3"/>
  <c r="Q16" i="3"/>
  <c r="Q63" i="3"/>
  <c r="Q31" i="3"/>
  <c r="Q19" i="3"/>
  <c r="Q9" i="3"/>
  <c r="Q12" i="3"/>
  <c r="Q30" i="3"/>
  <c r="Q57" i="3"/>
  <c r="Q7" i="3"/>
  <c r="Q11" i="3"/>
  <c r="Q27" i="3"/>
  <c r="Q10" i="3"/>
  <c r="R25" i="3" l="1"/>
  <c r="U25" i="3" s="1"/>
  <c r="F25" i="3" s="1"/>
  <c r="R35" i="3"/>
  <c r="U35" i="3" s="1"/>
  <c r="F35" i="3" s="1"/>
  <c r="R33" i="3"/>
  <c r="U33" i="3" s="1"/>
  <c r="F33" i="3" s="1"/>
  <c r="R18" i="3"/>
  <c r="U18" i="3" s="1"/>
  <c r="F18" i="3" s="1"/>
  <c r="R15" i="3"/>
  <c r="U15" i="3" s="1"/>
  <c r="F15" i="3" s="1"/>
  <c r="R17" i="3"/>
  <c r="U17" i="3" s="1"/>
  <c r="F17" i="3" s="1"/>
  <c r="R28" i="3"/>
  <c r="U28" i="3" s="1"/>
  <c r="F28" i="3" s="1"/>
  <c r="R22" i="3"/>
  <c r="U22" i="3" s="1"/>
  <c r="F22" i="3" s="1"/>
  <c r="R29" i="3"/>
  <c r="U29" i="3" s="1"/>
  <c r="F29" i="3" s="1"/>
  <c r="R23" i="3"/>
  <c r="U23" i="3" s="1"/>
  <c r="F23" i="3" s="1"/>
  <c r="R8" i="3"/>
  <c r="U8" i="3" s="1"/>
  <c r="F8" i="3" s="1"/>
  <c r="R34" i="3"/>
  <c r="U34" i="3" s="1"/>
  <c r="F34" i="3" s="1"/>
  <c r="R10" i="3"/>
  <c r="U10" i="3" s="1"/>
  <c r="F10" i="3" s="1"/>
  <c r="R57" i="3"/>
  <c r="U57" i="3" s="1"/>
  <c r="F57" i="3" s="1"/>
  <c r="R61" i="3"/>
  <c r="U61" i="3" s="1"/>
  <c r="F61" i="3" s="1"/>
  <c r="R60" i="3"/>
  <c r="U60" i="3" s="1"/>
  <c r="F60" i="3" s="1"/>
  <c r="R63" i="3"/>
  <c r="U63" i="3" s="1"/>
  <c r="F63" i="3" s="1"/>
  <c r="R65" i="3"/>
  <c r="U65" i="3" s="1"/>
  <c r="F65" i="3" s="1"/>
  <c r="R56" i="3"/>
  <c r="U56" i="3" s="1"/>
  <c r="F56" i="3" s="1"/>
  <c r="R64" i="3"/>
  <c r="U64" i="3" s="1"/>
  <c r="F64" i="3" s="1"/>
  <c r="R58" i="3"/>
  <c r="U58" i="3" s="1"/>
  <c r="F58" i="3" s="1"/>
  <c r="R59" i="3"/>
  <c r="U59" i="3" s="1"/>
  <c r="F59" i="3" s="1"/>
  <c r="R62" i="3"/>
  <c r="U62" i="3" s="1"/>
  <c r="F62" i="3" s="1"/>
  <c r="R11" i="3"/>
  <c r="U11" i="3" s="1"/>
  <c r="F11" i="3" s="1"/>
  <c r="R30" i="3"/>
  <c r="U30" i="3" s="1"/>
  <c r="F30" i="3" s="1"/>
  <c r="R9" i="3"/>
  <c r="U9" i="3" s="1"/>
  <c r="F9" i="3" s="1"/>
  <c r="R31" i="3"/>
  <c r="U31" i="3" s="1"/>
  <c r="F31" i="3" s="1"/>
  <c r="R16" i="3"/>
  <c r="U16" i="3" s="1"/>
  <c r="F16" i="3" s="1"/>
  <c r="R32" i="3"/>
  <c r="U32" i="3" s="1"/>
  <c r="F32" i="3" s="1"/>
  <c r="R24" i="3"/>
  <c r="U24" i="3" s="1"/>
  <c r="F24" i="3" s="1"/>
  <c r="R13" i="3"/>
  <c r="U13" i="3" s="1"/>
  <c r="F13" i="3" s="1"/>
  <c r="R20" i="3"/>
  <c r="U20" i="3" s="1"/>
  <c r="F20" i="3" s="1"/>
  <c r="R27" i="3"/>
  <c r="U27" i="3" s="1"/>
  <c r="F27" i="3" s="1"/>
  <c r="R7" i="3"/>
  <c r="U7" i="3" s="1"/>
  <c r="F7" i="3" s="1"/>
  <c r="R12" i="3"/>
  <c r="U12" i="3" s="1"/>
  <c r="F12" i="3" s="1"/>
  <c r="R19" i="3"/>
  <c r="U19" i="3" s="1"/>
  <c r="F19" i="3" s="1"/>
  <c r="R36" i="3"/>
  <c r="U36" i="3" s="1"/>
  <c r="F36" i="3" s="1"/>
  <c r="R26" i="3"/>
  <c r="U26" i="3" s="1"/>
  <c r="F26" i="3" s="1"/>
  <c r="R21" i="3"/>
  <c r="U21" i="3" s="1"/>
  <c r="F21" i="3" s="1"/>
  <c r="R14" i="3"/>
  <c r="U14" i="3" s="1"/>
  <c r="F14" i="3" s="1"/>
  <c r="U39" i="3"/>
  <c r="F39" i="3" s="1"/>
  <c r="U47" i="3"/>
  <c r="F47" i="3" s="1"/>
  <c r="U51" i="3"/>
  <c r="F51" i="3" s="1"/>
  <c r="U50" i="3"/>
  <c r="F50" i="3" s="1"/>
  <c r="U49" i="3"/>
  <c r="F49" i="3" s="1"/>
  <c r="U46" i="3"/>
  <c r="F46" i="3" s="1"/>
  <c r="U41" i="3"/>
  <c r="F41" i="3" s="1"/>
  <c r="U45" i="3"/>
  <c r="F45" i="3" s="1"/>
  <c r="Q70" i="3"/>
  <c r="R69" i="3" l="1"/>
  <c r="U69" i="3" s="1"/>
  <c r="F69" i="3" s="1"/>
  <c r="R71" i="3"/>
  <c r="U71" i="3" s="1"/>
  <c r="F71" i="3" s="1"/>
  <c r="R70" i="3"/>
  <c r="U70" i="3" s="1"/>
  <c r="F70" i="3" s="1"/>
</calcChain>
</file>

<file path=xl/sharedStrings.xml><?xml version="1.0" encoding="utf-8"?>
<sst xmlns="http://schemas.openxmlformats.org/spreadsheetml/2006/main" count="660" uniqueCount="459">
  <si>
    <t>RT_DT_APEL</t>
  </si>
  <si>
    <t>RT_DT_NOMB</t>
  </si>
  <si>
    <t>SUBCOMISIO</t>
  </si>
  <si>
    <t>Manotas</t>
  </si>
  <si>
    <t>Hidalgo</t>
  </si>
  <si>
    <t>Beatriz</t>
  </si>
  <si>
    <t>Pardo</t>
  </si>
  <si>
    <t>Storino</t>
  </si>
  <si>
    <t>Francesco</t>
  </si>
  <si>
    <t>Reyero</t>
  </si>
  <si>
    <t>Zaragoza</t>
  </si>
  <si>
    <t>Ines</t>
  </si>
  <si>
    <t>Bergua</t>
  </si>
  <si>
    <t>Royo</t>
  </si>
  <si>
    <t>Ángela</t>
  </si>
  <si>
    <t>Moral</t>
  </si>
  <si>
    <t>Larrasoaña</t>
  </si>
  <si>
    <t>Ainara</t>
  </si>
  <si>
    <t>Carrera</t>
  </si>
  <si>
    <t>López</t>
  </si>
  <si>
    <t>Macarena Dolores</t>
  </si>
  <si>
    <t>Elena</t>
  </si>
  <si>
    <t>Valdivieso</t>
  </si>
  <si>
    <t>Jurio</t>
  </si>
  <si>
    <t>Edith</t>
  </si>
  <si>
    <t>Albeniz</t>
  </si>
  <si>
    <t>Goñi</t>
  </si>
  <si>
    <t>Saioa</t>
  </si>
  <si>
    <t>Albero</t>
  </si>
  <si>
    <t>Verdú</t>
  </si>
  <si>
    <t>Sofía Ángela</t>
  </si>
  <si>
    <t>Moleres</t>
  </si>
  <si>
    <t>Apilluelo</t>
  </si>
  <si>
    <t>Javier</t>
  </si>
  <si>
    <t>Paula</t>
  </si>
  <si>
    <t>Ubago</t>
  </si>
  <si>
    <t>Martínez</t>
  </si>
  <si>
    <t>Yolanda</t>
  </si>
  <si>
    <t>C</t>
  </si>
  <si>
    <t>Moriones</t>
  </si>
  <si>
    <t>Jiménez</t>
  </si>
  <si>
    <t>González</t>
  </si>
  <si>
    <t>Ochoa</t>
  </si>
  <si>
    <t>Ilargi</t>
  </si>
  <si>
    <t>B</t>
  </si>
  <si>
    <t>Iribas</t>
  </si>
  <si>
    <t>Haritz</t>
  </si>
  <si>
    <t>A</t>
  </si>
  <si>
    <t>Ferraz</t>
  </si>
  <si>
    <t>Torres</t>
  </si>
  <si>
    <t>Marta</t>
  </si>
  <si>
    <t>Garcés</t>
  </si>
  <si>
    <t>Galdeano</t>
  </si>
  <si>
    <t>Lucia</t>
  </si>
  <si>
    <t>Echeverría</t>
  </si>
  <si>
    <t>Chasco</t>
  </si>
  <si>
    <t>Verónica</t>
  </si>
  <si>
    <t>Amaia</t>
  </si>
  <si>
    <t>Bossavit</t>
  </si>
  <si>
    <t>Benoît</t>
  </si>
  <si>
    <t>Remondegui</t>
  </si>
  <si>
    <t>Irisarri</t>
  </si>
  <si>
    <t>Naroa</t>
  </si>
  <si>
    <t>Loizu</t>
  </si>
  <si>
    <t>Maeztu</t>
  </si>
  <si>
    <t>Francisco Javier</t>
  </si>
  <si>
    <t>Alvarado</t>
  </si>
  <si>
    <t>Ruiz</t>
  </si>
  <si>
    <t>Gema</t>
  </si>
  <si>
    <t>Leoz</t>
  </si>
  <si>
    <t>Abaurrea</t>
  </si>
  <si>
    <t>Iker</t>
  </si>
  <si>
    <t>Rupérez</t>
  </si>
  <si>
    <t>Tirado</t>
  </si>
  <si>
    <t>Esther</t>
  </si>
  <si>
    <t>Aguirre</t>
  </si>
  <si>
    <t>Gallego</t>
  </si>
  <si>
    <t>Erik</t>
  </si>
  <si>
    <t>Beaskoetxea</t>
  </si>
  <si>
    <t>Gartzia</t>
  </si>
  <si>
    <t>Unai</t>
  </si>
  <si>
    <t>Echapare</t>
  </si>
  <si>
    <t>Zabaleta</t>
  </si>
  <si>
    <t>Mikel</t>
  </si>
  <si>
    <t>Sáez de Asteasu</t>
  </si>
  <si>
    <t>Xabier</t>
  </si>
  <si>
    <t>Sola</t>
  </si>
  <si>
    <t>Torralba</t>
  </si>
  <si>
    <t>Ion</t>
  </si>
  <si>
    <t>Macho</t>
  </si>
  <si>
    <t>Lorena</t>
  </si>
  <si>
    <t>Martinez</t>
  </si>
  <si>
    <t>Del Pino</t>
  </si>
  <si>
    <t>Lara</t>
  </si>
  <si>
    <t>Maestrojuán</t>
  </si>
  <si>
    <t>Biurrun</t>
  </si>
  <si>
    <t>Itziar</t>
  </si>
  <si>
    <t>Tellechea</t>
  </si>
  <si>
    <t>Pereda</t>
  </si>
  <si>
    <t>Amagoia</t>
  </si>
  <si>
    <t>Pacheco</t>
  </si>
  <si>
    <t>Peña</t>
  </si>
  <si>
    <t>Victor</t>
  </si>
  <si>
    <t>Aldecoa</t>
  </si>
  <si>
    <t>Sánchez del Río</t>
  </si>
  <si>
    <t>Belén</t>
  </si>
  <si>
    <t>Espiga</t>
  </si>
  <si>
    <t>Bianka</t>
  </si>
  <si>
    <t>Fuertes</t>
  </si>
  <si>
    <t>Bonel</t>
  </si>
  <si>
    <t>Juan Pablo</t>
  </si>
  <si>
    <t>Burgui</t>
  </si>
  <si>
    <t>Erice</t>
  </si>
  <si>
    <t>Zouaghi</t>
  </si>
  <si>
    <t>Ferdaous</t>
  </si>
  <si>
    <t>Rodríguez</t>
  </si>
  <si>
    <t>Ulibarri</t>
  </si>
  <si>
    <t>Pablo</t>
  </si>
  <si>
    <t>Azpilicueta</t>
  </si>
  <si>
    <t>Fernandez de las Heras</t>
  </si>
  <si>
    <t>Leyre</t>
  </si>
  <si>
    <t>Urrutia</t>
  </si>
  <si>
    <t>Larrachea</t>
  </si>
  <si>
    <t>Idoia</t>
  </si>
  <si>
    <t>Pascual</t>
  </si>
  <si>
    <t>Miqueléiz</t>
  </si>
  <si>
    <t>Julio Mª</t>
  </si>
  <si>
    <t>De Pablo</t>
  </si>
  <si>
    <t>Maiso</t>
  </si>
  <si>
    <t>Cabodevilla</t>
  </si>
  <si>
    <t>Zabalza</t>
  </si>
  <si>
    <t>MªAmagoia</t>
  </si>
  <si>
    <t>Llorens</t>
  </si>
  <si>
    <t>Espada</t>
  </si>
  <si>
    <t>Julen</t>
  </si>
  <si>
    <t>Rodrigues</t>
  </si>
  <si>
    <t>Machado</t>
  </si>
  <si>
    <t>Nelson Domingos</t>
  </si>
  <si>
    <t>Aldasoro</t>
  </si>
  <si>
    <t>Galan</t>
  </si>
  <si>
    <t>Joseba</t>
  </si>
  <si>
    <t>Gomez</t>
  </si>
  <si>
    <t>Lozano</t>
  </si>
  <si>
    <t>Marin</t>
  </si>
  <si>
    <t>Malo</t>
  </si>
  <si>
    <t>Mirentxu</t>
  </si>
  <si>
    <t>Rebollo</t>
  </si>
  <si>
    <t>Mugueta</t>
  </si>
  <si>
    <t>Larumbe</t>
  </si>
  <si>
    <t>Gonzalo</t>
  </si>
  <si>
    <t>Belen</t>
  </si>
  <si>
    <t>Eizaguirre</t>
  </si>
  <si>
    <t>Azcona</t>
  </si>
  <si>
    <t>Saenz</t>
  </si>
  <si>
    <t>Patricia</t>
  </si>
  <si>
    <t>Alessandra</t>
  </si>
  <si>
    <t>Parenti</t>
  </si>
  <si>
    <t>Alejandra Eleonora Irene</t>
  </si>
  <si>
    <t>Gamez</t>
  </si>
  <si>
    <t>Ramos</t>
  </si>
  <si>
    <t>Tamara</t>
  </si>
  <si>
    <t>Litago</t>
  </si>
  <si>
    <t>Huarte</t>
  </si>
  <si>
    <t>del Cerro</t>
  </si>
  <si>
    <t>Reyes</t>
  </si>
  <si>
    <t>Aldave</t>
  </si>
  <si>
    <t>Orzaiz</t>
  </si>
  <si>
    <t>Ana Isabel</t>
  </si>
  <si>
    <t>Hdidane</t>
  </si>
  <si>
    <t>Mustapha</t>
  </si>
  <si>
    <t>Urmeneta</t>
  </si>
  <si>
    <t>Ibañez</t>
  </si>
  <si>
    <t>Lopez</t>
  </si>
  <si>
    <t>Maestresalas</t>
  </si>
  <si>
    <t>Borgognone</t>
  </si>
  <si>
    <t>D</t>
  </si>
  <si>
    <t>subsanación</t>
  </si>
  <si>
    <t>ok</t>
  </si>
  <si>
    <t>11, 12</t>
  </si>
  <si>
    <t>OK</t>
  </si>
  <si>
    <t>6,7,9</t>
  </si>
  <si>
    <t>Vanegas</t>
  </si>
  <si>
    <t>Guzman</t>
  </si>
  <si>
    <t>12??</t>
  </si>
  <si>
    <t>COD GRUPO</t>
  </si>
  <si>
    <t>Jasson</t>
  </si>
  <si>
    <t>fuera plazo</t>
  </si>
  <si>
    <t>0,3 otros</t>
  </si>
  <si>
    <t>máx.</t>
  </si>
  <si>
    <t>max.</t>
  </si>
  <si>
    <t>suma</t>
  </si>
  <si>
    <t>bruto</t>
  </si>
  <si>
    <t xml:space="preserve">bruto </t>
  </si>
  <si>
    <t>promoción</t>
  </si>
  <si>
    <t>expediente</t>
  </si>
  <si>
    <t>TOTAL</t>
  </si>
  <si>
    <t>Responsable grupo</t>
  </si>
  <si>
    <t>Solicitante</t>
  </si>
  <si>
    <t>0,5 CCAA</t>
  </si>
  <si>
    <t>media</t>
  </si>
  <si>
    <t>Puntuación</t>
  </si>
  <si>
    <t>0,8 PN</t>
  </si>
  <si>
    <t>recepción</t>
  </si>
  <si>
    <t>del grupo</t>
  </si>
  <si>
    <t>MÉRITOS</t>
  </si>
  <si>
    <t>total</t>
  </si>
  <si>
    <t>proyectos</t>
  </si>
  <si>
    <t>congresos</t>
  </si>
  <si>
    <t>publicaciones</t>
  </si>
  <si>
    <t>EXPEDIENTE</t>
  </si>
  <si>
    <t>1 UE</t>
  </si>
  <si>
    <t>potencial de</t>
  </si>
  <si>
    <t>valoración</t>
  </si>
  <si>
    <t>MOVILIDAD</t>
  </si>
  <si>
    <t>CURSOS</t>
  </si>
  <si>
    <t>INVESTIGACIÓN</t>
  </si>
  <si>
    <t>Moriones Jiménez, Paula</t>
  </si>
  <si>
    <t>Llorens Espada, Julen</t>
  </si>
  <si>
    <t>Manotas Hidalgo, Beatriz</t>
  </si>
  <si>
    <t>Director/a beca</t>
  </si>
  <si>
    <t>1 ayuda al mejor expediente ponderado</t>
  </si>
  <si>
    <t>Grupo de áreas A</t>
  </si>
  <si>
    <t>Grupo de áreas B</t>
  </si>
  <si>
    <t>Grupo de áreas C</t>
  </si>
  <si>
    <t>Grupo de áreas D</t>
  </si>
  <si>
    <t>Girona Magraner, María Jesús</t>
  </si>
  <si>
    <t>Rodríguez Terrero, Patricia</t>
  </si>
  <si>
    <t>Zabalza Aznárez, Ana</t>
  </si>
  <si>
    <t>Mallor Giménez, Fermín</t>
  </si>
  <si>
    <t>Rubio Torrano, Enrique</t>
  </si>
  <si>
    <t>NORMALIZADO</t>
  </si>
  <si>
    <t>ponderada</t>
  </si>
  <si>
    <t>normalizado</t>
  </si>
  <si>
    <t>GRUPO</t>
  </si>
  <si>
    <t>Aguirre Sánchez, Eduardo</t>
  </si>
  <si>
    <t>Arricibita De Andrés, David</t>
  </si>
  <si>
    <t>Ascorbe Muruzabal, Joaquin</t>
  </si>
  <si>
    <t>Asencio Morales, Carlos</t>
  </si>
  <si>
    <t>Caballero Sánchez, Javier</t>
  </si>
  <si>
    <t>Cenoz Villanueva, Iñigo</t>
  </si>
  <si>
    <t>De Acha Morrás, Nerea</t>
  </si>
  <si>
    <t>De Miguel Soto, Verónica</t>
  </si>
  <si>
    <t>Dominguez Arrizabalaga, Mikel</t>
  </si>
  <si>
    <t>Garde  Izquierdo, Gaizka</t>
  </si>
  <si>
    <t>Gómez Torrent, Adrián</t>
  </si>
  <si>
    <t>Iriarte Pastor, Aitor</t>
  </si>
  <si>
    <t>Iturri Gil, Jon</t>
  </si>
  <si>
    <t>Lodosa Murga, Valentina Consuelo</t>
  </si>
  <si>
    <t>López Aldaba, Aitor</t>
  </si>
  <si>
    <t>López Iturri, Peio</t>
  </si>
  <si>
    <t>López Torres, Diego</t>
  </si>
  <si>
    <t>López Varas, Leticia</t>
  </si>
  <si>
    <t>Mariñelarena Ollacarizqueta, Jon</t>
  </si>
  <si>
    <t>Oreja Arratibel, Josu</t>
  </si>
  <si>
    <t>Pascual Miqueleiz, Julio</t>
  </si>
  <si>
    <t>Ramírez de Alda Vilches, Aitziber</t>
  </si>
  <si>
    <t>Romero De Miguel, Aida</t>
  </si>
  <si>
    <t>Samanes Pascual, Javier</t>
  </si>
  <si>
    <t>Thomas Erviti, Gonzalo</t>
  </si>
  <si>
    <t>Torres García, Alicia Elena</t>
  </si>
  <si>
    <t>Torres Salcedo, Alexia</t>
  </si>
  <si>
    <t>Valtierra De Luis, Daniel</t>
  </si>
  <si>
    <t>Velasco Vitrián, David</t>
  </si>
  <si>
    <t>Zubiate Orzanco, Pablo</t>
  </si>
  <si>
    <t>Ameztoy Del Amo, Kinia</t>
  </si>
  <si>
    <t>Beato López, Juan Jesús</t>
  </si>
  <si>
    <t>Beaumont Jimeno, Leticia Teresa</t>
  </si>
  <si>
    <t>Chroni , María Magdalini</t>
  </si>
  <si>
    <t>Crespo Durante, Adrián</t>
  </si>
  <si>
    <t>Fernández Calvet, Ariadna</t>
  </si>
  <si>
    <t>García Tabar, Ibai</t>
  </si>
  <si>
    <t>López Sáez de Asteasu, Mikel</t>
  </si>
  <si>
    <t>Múgica Azpilicueta, Leire</t>
  </si>
  <si>
    <t>Palacios Samper, Natalia</t>
  </si>
  <si>
    <t>Rapún Araiz, Beatriz</t>
  </si>
  <si>
    <t>Ricarte Bermejo, Adriana</t>
  </si>
  <si>
    <t>Rubio Jiménez, David</t>
  </si>
  <si>
    <t>Ruperez Tirado, Esther</t>
  </si>
  <si>
    <t>Serrano Hernández, Adrián</t>
  </si>
  <si>
    <t>Zulet González, Ainhoa</t>
  </si>
  <si>
    <t>Aguilera Bravo, Asier</t>
  </si>
  <si>
    <t>Aldave Monreal, Esther</t>
  </si>
  <si>
    <t>Arrondo Segovia, Maite</t>
  </si>
  <si>
    <t>Bueno Urritzelki, Mikel</t>
  </si>
  <si>
    <t>Compains Clemente, Jacobo</t>
  </si>
  <si>
    <t>Dominguez Yamasaki, María Isabel</t>
  </si>
  <si>
    <t>Marín Malo, Mirentxu</t>
  </si>
  <si>
    <t>Merino González, Isabel</t>
  </si>
  <si>
    <t>Alduntzin Garcia, Iñigo</t>
  </si>
  <si>
    <t>Burguete Gorosquieta, Mikel</t>
  </si>
  <si>
    <t>Hdidane , Mustapha</t>
  </si>
  <si>
    <t>Insausti Orduna, Leyre</t>
  </si>
  <si>
    <t>Rodríguez Luna, Marrubi</t>
  </si>
  <si>
    <t>Sánchez Salmerón, Victor</t>
  </si>
  <si>
    <t>Aragüés Cemborain, Miren Itziar</t>
  </si>
  <si>
    <t>Salaberri Zaratiegui, Patxi Xabier</t>
  </si>
  <si>
    <t>Uribe Oyarbide, José María</t>
  </si>
  <si>
    <t>Anaut Bravo, Sagrario</t>
  </si>
  <si>
    <t>Laparra Navarro, Miguel</t>
  </si>
  <si>
    <t>Galdón Sánchez, José Enrique</t>
  </si>
  <si>
    <t>Rodríguez Sanz de Galdeano, Beatriz</t>
  </si>
  <si>
    <t>Goñi Seín, José Luis</t>
  </si>
  <si>
    <t>Madariaga Orbea, Juan</t>
  </si>
  <si>
    <t>Lana Berasain, José Miguel</t>
  </si>
  <si>
    <t>Majuelo Gil, Emilio</t>
  </si>
  <si>
    <t>de Carli, Romina</t>
  </si>
  <si>
    <t>Torres Gutiérrez, Alejandro</t>
  </si>
  <si>
    <t>Richard González, Manuel</t>
  </si>
  <si>
    <t>Alenza García, José F.</t>
  </si>
  <si>
    <t>Razquin Lizarraga, Martín María</t>
  </si>
  <si>
    <t>Egusquiza Balmaseda, María Ángeles</t>
  </si>
  <si>
    <t>Arrese-Igor Sánchez, César</t>
  </si>
  <si>
    <t>Faulín Fajardo, Francisco Javier</t>
  </si>
  <si>
    <t>González García, Esther</t>
  </si>
  <si>
    <t>Pozueta Romero, Javier</t>
  </si>
  <si>
    <t>Lasa Uzcudun, Íñigo</t>
  </si>
  <si>
    <t>Peralta de Andrés, Javier</t>
  </si>
  <si>
    <t>Castillo Martínez, Federico José</t>
  </si>
  <si>
    <t>Canals Tresserras, Rosa María</t>
  </si>
  <si>
    <t>Izquierdo Redín, Miguel Eugenio</t>
  </si>
  <si>
    <t>Garmendia García, Junkal</t>
  </si>
  <si>
    <t>Gómez Polo, Cristina</t>
  </si>
  <si>
    <t>Larrainzar Rodríguez, Estibaliz</t>
  </si>
  <si>
    <t>Ancín Azpilicueta, Carmen</t>
  </si>
  <si>
    <t>Echeverría Morrás, Jesús</t>
  </si>
  <si>
    <t>Pérez de Landazabal Berganzo, José Ignacio</t>
  </si>
  <si>
    <t>Excluidos</t>
  </si>
  <si>
    <t>Motivo</t>
  </si>
  <si>
    <t>Simón de Goñi, Oihane</t>
  </si>
  <si>
    <t>Caballero Murillo, Primitivo</t>
  </si>
  <si>
    <t>Marroyo Palomo, Luis María</t>
  </si>
  <si>
    <t>Corres Sanz, Jesús María</t>
  </si>
  <si>
    <t>López-Amo Sainz, Manuel</t>
  </si>
  <si>
    <t>Ederra Urzainqui, Íñigo</t>
  </si>
  <si>
    <t>Muñoz Labiano, María Delia</t>
  </si>
  <si>
    <t>López Martín, Antonio</t>
  </si>
  <si>
    <t>Elosúa Aguado, César</t>
  </si>
  <si>
    <t>Ruiz de Escudero Fuentemilla, Íñigo</t>
  </si>
  <si>
    <t>Gómez Laso, Miguel Ángel</t>
  </si>
  <si>
    <t>Hernandez Acosta, Yareth</t>
  </si>
  <si>
    <t>Fernández García, Teresa</t>
  </si>
  <si>
    <t>Virseda Chamorro, Mercedes Paloma</t>
  </si>
  <si>
    <t>Matías Maestro, Ignacio</t>
  </si>
  <si>
    <t>Pérez Herrera, Rosa Ana</t>
  </si>
  <si>
    <t>Arazuri Garín, Silvia</t>
  </si>
  <si>
    <t>Jarén Ceballos, Carmen</t>
  </si>
  <si>
    <t>Bariain Aisa, Cándido</t>
  </si>
  <si>
    <t>Fernandez de Muniain Comajuncosa, Javier</t>
  </si>
  <si>
    <t>Arregui San Martín, Francisco Javier</t>
  </si>
  <si>
    <t>Ramírez Nasto, Lucía</t>
  </si>
  <si>
    <t>Sagüés García, Mikel</t>
  </si>
  <si>
    <t>López Rodríguez, José Javier</t>
  </si>
  <si>
    <t>Álvarez Mozos, Jesús</t>
  </si>
  <si>
    <t>Sanchis Gurpide, Pablo</t>
  </si>
  <si>
    <t>Torres Escribano, José Luis</t>
  </si>
  <si>
    <t>Gimena Ramos, Faustino Nicolás</t>
  </si>
  <si>
    <t>Gubía Villabona, Eugenio</t>
  </si>
  <si>
    <t>de la Cruz Blas, Carlos Aristóteles</t>
  </si>
  <si>
    <t>Gonzalo García, Ramón</t>
  </si>
  <si>
    <t>Puertas Arbizu, Ignacio</t>
  </si>
  <si>
    <t>Luis Pérez, Carmelo Javier</t>
  </si>
  <si>
    <t>Matas Casado, Isabel María</t>
  </si>
  <si>
    <t>López Taberna, Jesús</t>
  </si>
  <si>
    <t>Ruiz Zamarreño, Carlos</t>
  </si>
  <si>
    <t>1,47 y 2,32</t>
  </si>
  <si>
    <t>1,99 y 2,17</t>
  </si>
  <si>
    <t>1,45 y 2,5</t>
  </si>
  <si>
    <t>1,51 y 2,29</t>
  </si>
  <si>
    <t>1,48 y 1,94</t>
  </si>
  <si>
    <t>1,51 y 2,25</t>
  </si>
  <si>
    <t>1,35 y 1,94</t>
  </si>
  <si>
    <t>1,58 y 1,9</t>
  </si>
  <si>
    <t>1,14 y 2,9</t>
  </si>
  <si>
    <t>1,62 y 2,41</t>
  </si>
  <si>
    <t>1,39 y 2,6</t>
  </si>
  <si>
    <t>1,59 y 2,31</t>
  </si>
  <si>
    <t>1,48 y 2,08</t>
  </si>
  <si>
    <t>1,46 y 1,9</t>
  </si>
  <si>
    <t>2,08 y 2,92</t>
  </si>
  <si>
    <t>1,34 y 2,17</t>
  </si>
  <si>
    <t>2,04 y 2,375</t>
  </si>
  <si>
    <t>1,83 y 2,172</t>
  </si>
  <si>
    <t>1,23 y 1,953</t>
  </si>
  <si>
    <t>1,39 y 2,172</t>
  </si>
  <si>
    <t>1,54 y 2,34</t>
  </si>
  <si>
    <t>1,6 y 2,15</t>
  </si>
  <si>
    <t>1,54 y 1,92</t>
  </si>
  <si>
    <t>1,42 y 1,94</t>
  </si>
  <si>
    <t>2,36 y 1,687</t>
  </si>
  <si>
    <t>1,76 y 2,14</t>
  </si>
  <si>
    <t>1,45 y 2,13</t>
  </si>
  <si>
    <t>1,64 y 2,32</t>
  </si>
  <si>
    <t>1,99 y 2,13</t>
  </si>
  <si>
    <t>1,74 y 1,85</t>
  </si>
  <si>
    <t>1,39 y 2,01</t>
  </si>
  <si>
    <t>1,89 y 2,83</t>
  </si>
  <si>
    <t>1,68 y 2,56</t>
  </si>
  <si>
    <t>1,5 y 2,25</t>
  </si>
  <si>
    <t>1,7 y 2,45</t>
  </si>
  <si>
    <t>1,267 y 3,42</t>
  </si>
  <si>
    <t>1,6 y 2,56</t>
  </si>
  <si>
    <t>1,69 y 2,95</t>
  </si>
  <si>
    <t>2,18 y 2,565</t>
  </si>
  <si>
    <t>1,6 y 2</t>
  </si>
  <si>
    <t>1,58 y 2</t>
  </si>
  <si>
    <t>1,75 y 2,33</t>
  </si>
  <si>
    <t>2,48 y 2,7</t>
  </si>
  <si>
    <t>1,81 y 2,92</t>
  </si>
  <si>
    <t>1,73 y 2,37</t>
  </si>
  <si>
    <t>2,36 y 2,3</t>
  </si>
  <si>
    <t>2,18 y 2,56</t>
  </si>
  <si>
    <t>1,66 y 1,775</t>
  </si>
  <si>
    <t>1,54 y 2,17</t>
  </si>
  <si>
    <t>1,75 y 2,25</t>
  </si>
  <si>
    <t>1,83 y 2,18</t>
  </si>
  <si>
    <t>1,64 y 2,62</t>
  </si>
  <si>
    <t>2,18 y 2,39</t>
  </si>
  <si>
    <t>2,863 y 2,8</t>
  </si>
  <si>
    <t>2,18 y 2,06</t>
  </si>
  <si>
    <t>2,06 y 2,78</t>
  </si>
  <si>
    <t>1,75 y 2,56</t>
  </si>
  <si>
    <t>2,26 y 3,06</t>
  </si>
  <si>
    <t>1,57 y 2,31</t>
  </si>
  <si>
    <t>1,82 y 2,3</t>
  </si>
  <si>
    <t>1,78 y 2,45</t>
  </si>
  <si>
    <t>1,61 y 2,9</t>
  </si>
  <si>
    <t>1,75 y 2,64</t>
  </si>
  <si>
    <t>2,16 y 2,09</t>
  </si>
  <si>
    <t>1,63 y 1,98</t>
  </si>
  <si>
    <t>1,56 y 2,3</t>
  </si>
  <si>
    <t>1,72 y 2,63</t>
  </si>
  <si>
    <t>1,28 y 2,1</t>
  </si>
  <si>
    <t>1,57 y 1,93</t>
  </si>
  <si>
    <t>1,73 y 1,9</t>
  </si>
  <si>
    <t>1,95 y 2,28</t>
  </si>
  <si>
    <t>1,82 y 2,4</t>
  </si>
  <si>
    <t>1,84 y 2,31</t>
  </si>
  <si>
    <t>1,56 y 2,45</t>
  </si>
  <si>
    <t>1,84 y 2,12</t>
  </si>
  <si>
    <t>1,84 y 1,35</t>
  </si>
  <si>
    <t xml:space="preserve"> 1 y 1,84</t>
  </si>
  <si>
    <t>1,569 y 2,15</t>
  </si>
  <si>
    <t>2,23; 2,8; 2,06</t>
  </si>
  <si>
    <t>1,95; 2,64 y 2,64</t>
  </si>
  <si>
    <t>9 grupo A; 5 grupo B; 3 grupo C y 1 grupo D</t>
  </si>
  <si>
    <t>2,3 y 2,44</t>
  </si>
  <si>
    <t>1,65 y 2,56</t>
  </si>
  <si>
    <t>1,76 y 2,51</t>
  </si>
  <si>
    <t>El investigador principal del proyecto no es miembro de un grupo de investigación de la UPNA (art. 8.2b)</t>
  </si>
  <si>
    <t>No admitido en programa de doctorado a fecha fin de plazo de presentación de solicitudes (art. 8.1 y 2.1)</t>
  </si>
  <si>
    <t>Proyecto finalizado (art. 8.2a)</t>
  </si>
  <si>
    <t>No admitida en programa de doctorado a fecha fin de plazo de presentación de solicitudes (art. 8.1 y 2.1)</t>
  </si>
  <si>
    <t>De acuerdo con las bases de la convocatoria el cálculo del expediente corresponde a la titulación con la que el solicitante ha accedido al programa de doctorado. En el caso de estudios de master se tiene en cuenta la titulación previo al master</t>
  </si>
  <si>
    <t>En el caso de no presentar la media de la titulación se tendrá en cuanta la más alta de las aplicadas a otros candidatos dentro de su grupo de áreas</t>
  </si>
  <si>
    <t>27 de mayo de 2015</t>
  </si>
  <si>
    <t>García Gómez, Pablo (renuncia)</t>
  </si>
  <si>
    <t>PROPUESTA DEFINITIVA DE CONCESIÓN DE AYUDAS PREDOCTORALES</t>
  </si>
  <si>
    <t>Úriz Pemán, María Jesús</t>
  </si>
  <si>
    <t>2,7 y 2,2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</si>
</sst>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Arial"/>
      <family val="2"/>
    </font>
    <font>
      <sz val="9"/>
      <color rgb="FFFF0000"/>
      <name val="Arial"/>
      <family val="2"/>
    </font>
    <font>
      <sz val="10"/>
      <color theme="3" tint="0.3999755851924192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2">
    <xf numFmtId="0" fontId="0" fillId="0" borderId="0" xfId="0"/>
    <xf numFmtId="0" fontId="16" fillId="0" borderId="0" xfId="0" applyFont="1" applyBorder="1"/>
    <xf numFmtId="1" fontId="0" fillId="33" borderId="0" xfId="0" applyNumberFormat="1" applyFill="1" applyBorder="1"/>
    <xf numFmtId="0" fontId="0" fillId="33" borderId="0" xfId="0" applyFill="1" applyBorder="1"/>
    <xf numFmtId="1" fontId="0" fillId="0" borderId="0" xfId="0" applyNumberFormat="1" applyBorder="1"/>
    <xf numFmtId="0" fontId="0" fillId="0" borderId="0" xfId="0" applyBorder="1"/>
    <xf numFmtId="1" fontId="0" fillId="0" borderId="0" xfId="0" applyNumberForma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1" fontId="16" fillId="0" borderId="10" xfId="0" applyNumberFormat="1" applyFont="1" applyBorder="1"/>
    <xf numFmtId="1" fontId="0" fillId="33" borderId="10" xfId="0" applyNumberFormat="1" applyFill="1" applyBorder="1" applyAlignment="1">
      <alignment horizontal="center"/>
    </xf>
    <xf numFmtId="1" fontId="0" fillId="33" borderId="10" xfId="0" applyNumberFormat="1" applyFill="1" applyBorder="1"/>
    <xf numFmtId="1" fontId="0" fillId="0" borderId="10" xfId="0" applyNumberFormat="1" applyBorder="1"/>
    <xf numFmtId="1" fontId="16" fillId="33" borderId="10" xfId="0" applyNumberFormat="1" applyFont="1" applyFill="1" applyBorder="1"/>
    <xf numFmtId="1" fontId="0" fillId="0" borderId="10" xfId="0" applyNumberFormat="1" applyFill="1" applyBorder="1"/>
    <xf numFmtId="1" fontId="0" fillId="33" borderId="11" xfId="0" applyNumberFormat="1" applyFill="1" applyBorder="1"/>
    <xf numFmtId="1" fontId="0" fillId="33" borderId="11" xfId="0" applyNumberFormat="1" applyFill="1" applyBorder="1" applyAlignment="1">
      <alignment horizontal="center"/>
    </xf>
    <xf numFmtId="1" fontId="0" fillId="33" borderId="12" xfId="0" applyNumberFormat="1" applyFill="1" applyBorder="1"/>
    <xf numFmtId="1" fontId="0" fillId="33" borderId="12" xfId="0" applyNumberFormat="1" applyFill="1" applyBorder="1" applyAlignment="1">
      <alignment horizontal="center"/>
    </xf>
    <xf numFmtId="1" fontId="0" fillId="0" borderId="12" xfId="0" applyNumberFormat="1" applyFill="1" applyBorder="1"/>
    <xf numFmtId="1" fontId="0" fillId="0" borderId="11" xfId="0" applyNumberFormat="1" applyFill="1" applyBorder="1"/>
    <xf numFmtId="1" fontId="0" fillId="33" borderId="13" xfId="0" applyNumberFormat="1" applyFill="1" applyBorder="1"/>
    <xf numFmtId="1" fontId="0" fillId="0" borderId="13" xfId="0" applyNumberFormat="1" applyFill="1" applyBorder="1"/>
    <xf numFmtId="1" fontId="0" fillId="33" borderId="13" xfId="0" applyNumberFormat="1" applyFill="1" applyBorder="1" applyAlignment="1">
      <alignment horizontal="center"/>
    </xf>
    <xf numFmtId="1" fontId="0" fillId="0" borderId="13" xfId="0" applyNumberFormat="1" applyBorder="1"/>
    <xf numFmtId="1" fontId="0" fillId="0" borderId="13" xfId="0" applyNumberFormat="1" applyBorder="1" applyAlignment="1">
      <alignment horizontal="center"/>
    </xf>
    <xf numFmtId="0" fontId="18" fillId="0" borderId="0" xfId="0" applyFont="1" applyFill="1" applyBorder="1"/>
    <xf numFmtId="164" fontId="18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20" fillId="0" borderId="0" xfId="0" applyFont="1" applyFill="1" applyBorder="1"/>
    <xf numFmtId="164" fontId="21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wrapText="1"/>
    </xf>
    <xf numFmtId="1" fontId="22" fillId="0" borderId="0" xfId="0" applyNumberFormat="1" applyFont="1" applyFill="1" applyBorder="1"/>
    <xf numFmtId="0" fontId="21" fillId="0" borderId="0" xfId="0" applyFont="1" applyFill="1" applyBorder="1"/>
    <xf numFmtId="2" fontId="19" fillId="0" borderId="0" xfId="0" applyNumberFormat="1" applyFont="1" applyFill="1" applyBorder="1"/>
    <xf numFmtId="164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>
      <alignment horizontal="center"/>
    </xf>
    <xf numFmtId="1" fontId="23" fillId="0" borderId="0" xfId="0" applyNumberFormat="1" applyFont="1" applyFill="1" applyBorder="1"/>
    <xf numFmtId="0" fontId="18" fillId="0" borderId="24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18" fillId="0" borderId="30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8" fillId="0" borderId="35" xfId="0" applyFont="1" applyFill="1" applyBorder="1"/>
    <xf numFmtId="0" fontId="24" fillId="0" borderId="3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8" fillId="34" borderId="0" xfId="0" applyFont="1" applyFill="1" applyBorder="1"/>
    <xf numFmtId="1" fontId="0" fillId="0" borderId="0" xfId="0" applyNumberFormat="1" applyFill="1"/>
    <xf numFmtId="1" fontId="0" fillId="0" borderId="0" xfId="0" applyNumberFormat="1" applyFill="1" applyBorder="1"/>
    <xf numFmtId="164" fontId="19" fillId="0" borderId="0" xfId="0" applyNumberFormat="1" applyFont="1" applyFill="1" applyBorder="1"/>
    <xf numFmtId="1" fontId="25" fillId="0" borderId="0" xfId="0" applyNumberFormat="1" applyFont="1" applyFill="1"/>
    <xf numFmtId="1" fontId="26" fillId="0" borderId="0" xfId="0" applyNumberFormat="1" applyFont="1" applyFill="1" applyBorder="1"/>
    <xf numFmtId="0" fontId="26" fillId="0" borderId="0" xfId="0" applyFont="1" applyFill="1" applyBorder="1" applyAlignment="1">
      <alignment wrapText="1"/>
    </xf>
    <xf numFmtId="0" fontId="28" fillId="0" borderId="0" xfId="0" applyFont="1" applyFill="1" applyBorder="1"/>
    <xf numFmtId="0" fontId="29" fillId="0" borderId="0" xfId="0" applyFont="1" applyFill="1" applyBorder="1"/>
    <xf numFmtId="1" fontId="25" fillId="0" borderId="38" xfId="0" applyNumberFormat="1" applyFont="1" applyFill="1" applyBorder="1"/>
    <xf numFmtId="1" fontId="25" fillId="0" borderId="39" xfId="0" applyNumberFormat="1" applyFont="1" applyFill="1" applyBorder="1"/>
    <xf numFmtId="1" fontId="25" fillId="0" borderId="37" xfId="0" applyNumberFormat="1" applyFont="1" applyFill="1" applyBorder="1"/>
    <xf numFmtId="164" fontId="21" fillId="0" borderId="22" xfId="0" applyNumberFormat="1" applyFont="1" applyFill="1" applyBorder="1" applyAlignment="1">
      <alignment horizontal="center"/>
    </xf>
    <xf numFmtId="0" fontId="19" fillId="0" borderId="23" xfId="0" applyFont="1" applyFill="1" applyBorder="1" applyAlignment="1" applyProtection="1">
      <alignment horizontal="center"/>
      <protection locked="0"/>
    </xf>
    <xf numFmtId="164" fontId="19" fillId="0" borderId="23" xfId="0" applyNumberFormat="1" applyFont="1" applyFill="1" applyBorder="1" applyAlignment="1" applyProtection="1">
      <alignment horizontal="center"/>
      <protection locked="0"/>
    </xf>
    <xf numFmtId="164" fontId="19" fillId="0" borderId="23" xfId="0" applyNumberFormat="1" applyFont="1" applyFill="1" applyBorder="1" applyAlignment="1">
      <alignment horizontal="center"/>
    </xf>
    <xf numFmtId="164" fontId="19" fillId="0" borderId="45" xfId="0" applyNumberFormat="1" applyFont="1" applyFill="1" applyBorder="1"/>
    <xf numFmtId="1" fontId="25" fillId="0" borderId="41" xfId="0" applyNumberFormat="1" applyFont="1" applyFill="1" applyBorder="1"/>
    <xf numFmtId="0" fontId="19" fillId="0" borderId="21" xfId="0" applyFont="1" applyFill="1" applyBorder="1" applyAlignment="1" applyProtection="1">
      <alignment horizontal="center"/>
      <protection locked="0"/>
    </xf>
    <xf numFmtId="164" fontId="21" fillId="0" borderId="20" xfId="0" applyNumberFormat="1" applyFont="1" applyFill="1" applyBorder="1" applyAlignment="1">
      <alignment horizontal="center"/>
    </xf>
    <xf numFmtId="164" fontId="19" fillId="0" borderId="21" xfId="0" applyNumberFormat="1" applyFont="1" applyFill="1" applyBorder="1" applyAlignment="1" applyProtection="1">
      <alignment horizontal="center"/>
      <protection locked="0"/>
    </xf>
    <xf numFmtId="164" fontId="19" fillId="0" borderId="21" xfId="0" applyNumberFormat="1" applyFont="1" applyFill="1" applyBorder="1" applyAlignment="1">
      <alignment horizontal="center"/>
    </xf>
    <xf numFmtId="164" fontId="19" fillId="0" borderId="44" xfId="0" applyNumberFormat="1" applyFont="1" applyFill="1" applyBorder="1"/>
    <xf numFmtId="1" fontId="0" fillId="0" borderId="40" xfId="0" applyNumberFormat="1" applyFill="1" applyBorder="1"/>
    <xf numFmtId="0" fontId="19" fillId="0" borderId="21" xfId="0" applyFont="1" applyFill="1" applyBorder="1" applyAlignment="1">
      <alignment horizontal="center"/>
    </xf>
    <xf numFmtId="1" fontId="27" fillId="0" borderId="41" xfId="0" applyNumberFormat="1" applyFont="1" applyFill="1" applyBorder="1"/>
    <xf numFmtId="164" fontId="19" fillId="0" borderId="31" xfId="0" applyNumberFormat="1" applyFont="1" applyFill="1" applyBorder="1" applyAlignment="1">
      <alignment horizontal="center"/>
    </xf>
    <xf numFmtId="1" fontId="0" fillId="0" borderId="42" xfId="0" applyNumberFormat="1" applyFill="1" applyBorder="1"/>
    <xf numFmtId="1" fontId="25" fillId="0" borderId="43" xfId="0" applyNumberFormat="1" applyFont="1" applyFill="1" applyBorder="1"/>
    <xf numFmtId="164" fontId="21" fillId="0" borderId="15" xfId="0" applyNumberFormat="1" applyFont="1" applyFill="1" applyBorder="1" applyAlignment="1">
      <alignment horizontal="center"/>
    </xf>
    <xf numFmtId="164" fontId="19" fillId="0" borderId="16" xfId="0" applyNumberFormat="1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 applyProtection="1">
      <alignment horizontal="center"/>
      <protection locked="0"/>
    </xf>
    <xf numFmtId="164" fontId="19" fillId="0" borderId="16" xfId="0" applyNumberFormat="1" applyFont="1" applyFill="1" applyBorder="1" applyAlignment="1">
      <alignment horizontal="center"/>
    </xf>
    <xf numFmtId="1" fontId="25" fillId="0" borderId="40" xfId="0" applyNumberFormat="1" applyFont="1" applyFill="1" applyBorder="1"/>
    <xf numFmtId="1" fontId="25" fillId="0" borderId="42" xfId="0" applyNumberFormat="1" applyFont="1" applyFill="1" applyBorder="1"/>
    <xf numFmtId="1" fontId="0" fillId="0" borderId="43" xfId="0" applyNumberFormat="1" applyFill="1" applyBorder="1"/>
    <xf numFmtId="1" fontId="0" fillId="0" borderId="37" xfId="0" applyNumberFormat="1" applyFill="1" applyBorder="1"/>
    <xf numFmtId="1" fontId="25" fillId="0" borderId="47" xfId="0" applyNumberFormat="1" applyFont="1" applyFill="1" applyBorder="1"/>
    <xf numFmtId="1" fontId="25" fillId="0" borderId="48" xfId="0" applyNumberFormat="1" applyFont="1" applyFill="1" applyBorder="1"/>
    <xf numFmtId="1" fontId="25" fillId="0" borderId="49" xfId="0" applyNumberFormat="1" applyFont="1" applyFill="1" applyBorder="1"/>
    <xf numFmtId="0" fontId="18" fillId="0" borderId="41" xfId="0" applyFont="1" applyFill="1" applyBorder="1"/>
    <xf numFmtId="0" fontId="18" fillId="0" borderId="39" xfId="0" applyFont="1" applyFill="1" applyBorder="1"/>
    <xf numFmtId="1" fontId="18" fillId="0" borderId="41" xfId="0" applyNumberFormat="1" applyFont="1" applyFill="1" applyBorder="1"/>
    <xf numFmtId="0" fontId="18" fillId="0" borderId="43" xfId="0" applyFont="1" applyFill="1" applyBorder="1"/>
    <xf numFmtId="1" fontId="0" fillId="0" borderId="41" xfId="0" applyNumberFormat="1" applyFill="1" applyBorder="1"/>
    <xf numFmtId="1" fontId="0" fillId="0" borderId="50" xfId="0" applyNumberFormat="1" applyFill="1" applyBorder="1"/>
    <xf numFmtId="0" fontId="19" fillId="0" borderId="37" xfId="0" applyFont="1" applyFill="1" applyBorder="1"/>
    <xf numFmtId="1" fontId="0" fillId="0" borderId="51" xfId="0" applyNumberFormat="1" applyFill="1" applyBorder="1"/>
    <xf numFmtId="1" fontId="25" fillId="0" borderId="50" xfId="0" applyNumberFormat="1" applyFont="1" applyFill="1" applyBorder="1"/>
    <xf numFmtId="1" fontId="25" fillId="0" borderId="51" xfId="0" applyNumberFormat="1" applyFont="1" applyFill="1" applyBorder="1"/>
    <xf numFmtId="0" fontId="20" fillId="0" borderId="35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9" fillId="0" borderId="48" xfId="0" applyFont="1" applyFill="1" applyBorder="1" applyAlignment="1">
      <alignment horizontal="center"/>
    </xf>
    <xf numFmtId="0" fontId="19" fillId="0" borderId="44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164" fontId="21" fillId="0" borderId="53" xfId="0" applyNumberFormat="1" applyFont="1" applyFill="1" applyBorder="1" applyAlignment="1">
      <alignment horizontal="center"/>
    </xf>
    <xf numFmtId="164" fontId="21" fillId="0" borderId="54" xfId="0" applyNumberFormat="1" applyFont="1" applyFill="1" applyBorder="1" applyAlignment="1">
      <alignment horizontal="center"/>
    </xf>
    <xf numFmtId="164" fontId="21" fillId="0" borderId="55" xfId="0" applyNumberFormat="1" applyFont="1" applyFill="1" applyBorder="1" applyAlignment="1">
      <alignment horizontal="center"/>
    </xf>
    <xf numFmtId="164" fontId="21" fillId="0" borderId="56" xfId="0" applyNumberFormat="1" applyFont="1" applyFill="1" applyBorder="1" applyAlignment="1">
      <alignment horizontal="center"/>
    </xf>
    <xf numFmtId="164" fontId="21" fillId="0" borderId="57" xfId="0" applyNumberFormat="1" applyFont="1" applyFill="1" applyBorder="1" applyAlignment="1">
      <alignment horizontal="center"/>
    </xf>
    <xf numFmtId="164" fontId="21" fillId="0" borderId="58" xfId="0" applyNumberFormat="1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/>
    </xf>
    <xf numFmtId="0" fontId="19" fillId="0" borderId="47" xfId="0" applyFont="1" applyFill="1" applyBorder="1" applyAlignment="1">
      <alignment horizontal="center"/>
    </xf>
    <xf numFmtId="0" fontId="19" fillId="0" borderId="49" xfId="0" applyFont="1" applyFill="1" applyBorder="1" applyAlignment="1">
      <alignment horizontal="center"/>
    </xf>
    <xf numFmtId="0" fontId="19" fillId="0" borderId="45" xfId="0" applyFont="1" applyFill="1" applyBorder="1" applyAlignment="1" applyProtection="1">
      <alignment horizontal="center"/>
      <protection locked="0"/>
    </xf>
    <xf numFmtId="0" fontId="19" fillId="0" borderId="44" xfId="0" applyFont="1" applyFill="1" applyBorder="1" applyAlignment="1" applyProtection="1">
      <alignment horizontal="center"/>
      <protection locked="0"/>
    </xf>
    <xf numFmtId="0" fontId="20" fillId="0" borderId="33" xfId="0" applyFont="1" applyFill="1" applyBorder="1" applyAlignment="1">
      <alignment horizontal="center"/>
    </xf>
    <xf numFmtId="164" fontId="19" fillId="0" borderId="35" xfId="0" applyNumberFormat="1" applyFont="1" applyFill="1" applyBorder="1" applyAlignment="1">
      <alignment horizontal="center"/>
    </xf>
    <xf numFmtId="0" fontId="19" fillId="0" borderId="57" xfId="0" applyFont="1" applyFill="1" applyBorder="1" applyAlignment="1" applyProtection="1">
      <alignment horizontal="center"/>
      <protection locked="0"/>
    </xf>
    <xf numFmtId="164" fontId="21" fillId="0" borderId="60" xfId="0" applyNumberFormat="1" applyFont="1" applyFill="1" applyBorder="1" applyAlignment="1">
      <alignment horizontal="center"/>
    </xf>
    <xf numFmtId="0" fontId="19" fillId="0" borderId="58" xfId="0" applyFont="1" applyFill="1" applyBorder="1" applyAlignment="1" applyProtection="1">
      <alignment horizontal="center"/>
      <protection locked="0"/>
    </xf>
    <xf numFmtId="164" fontId="21" fillId="0" borderId="61" xfId="0" applyNumberFormat="1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 vertical="center"/>
    </xf>
    <xf numFmtId="164" fontId="21" fillId="0" borderId="46" xfId="0" applyNumberFormat="1" applyFont="1" applyFill="1" applyBorder="1" applyAlignment="1" applyProtection="1">
      <alignment horizontal="center"/>
      <protection locked="0"/>
    </xf>
    <xf numFmtId="164" fontId="21" fillId="0" borderId="20" xfId="0" applyNumberFormat="1" applyFont="1" applyFill="1" applyBorder="1" applyAlignment="1" applyProtection="1">
      <alignment horizontal="center"/>
      <protection locked="0"/>
    </xf>
    <xf numFmtId="164" fontId="21" fillId="0" borderId="28" xfId="0" applyNumberFormat="1" applyFont="1" applyFill="1" applyBorder="1" applyAlignment="1" applyProtection="1">
      <alignment horizontal="center"/>
      <protection locked="0"/>
    </xf>
    <xf numFmtId="164" fontId="21" fillId="0" borderId="15" xfId="0" applyNumberFormat="1" applyFont="1" applyFill="1" applyBorder="1" applyAlignment="1" applyProtection="1">
      <alignment horizontal="center"/>
      <protection locked="0"/>
    </xf>
    <xf numFmtId="164" fontId="19" fillId="0" borderId="52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 applyProtection="1">
      <alignment horizontal="center"/>
      <protection locked="0"/>
    </xf>
    <xf numFmtId="164" fontId="21" fillId="0" borderId="45" xfId="0" applyNumberFormat="1" applyFont="1" applyFill="1" applyBorder="1" applyAlignment="1">
      <alignment horizontal="center"/>
    </xf>
    <xf numFmtId="164" fontId="21" fillId="0" borderId="62" xfId="0" applyNumberFormat="1" applyFont="1" applyFill="1" applyBorder="1" applyAlignment="1">
      <alignment horizontal="center"/>
    </xf>
    <xf numFmtId="164" fontId="21" fillId="0" borderId="63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 applyProtection="1">
      <alignment horizontal="center"/>
      <protection locked="0"/>
    </xf>
    <xf numFmtId="164" fontId="21" fillId="0" borderId="21" xfId="0" applyNumberFormat="1" applyFont="1" applyFill="1" applyBorder="1" applyAlignment="1" applyProtection="1">
      <alignment horizontal="center"/>
      <protection locked="0"/>
    </xf>
    <xf numFmtId="164" fontId="21" fillId="0" borderId="31" xfId="0" applyNumberFormat="1" applyFont="1" applyFill="1" applyBorder="1" applyAlignment="1" applyProtection="1">
      <alignment horizontal="center"/>
      <protection locked="0"/>
    </xf>
    <xf numFmtId="164" fontId="21" fillId="0" borderId="16" xfId="0" applyNumberFormat="1" applyFont="1" applyFill="1" applyBorder="1" applyAlignment="1" applyProtection="1">
      <alignment horizontal="center"/>
      <protection locked="0"/>
    </xf>
    <xf numFmtId="164" fontId="19" fillId="0" borderId="52" xfId="0" applyNumberFormat="1" applyFont="1" applyFill="1" applyBorder="1"/>
    <xf numFmtId="164" fontId="19" fillId="0" borderId="45" xfId="0" applyNumberFormat="1" applyFont="1" applyFill="1" applyBorder="1" applyAlignment="1">
      <alignment horizontal="center"/>
    </xf>
    <xf numFmtId="164" fontId="21" fillId="0" borderId="44" xfId="0" applyNumberFormat="1" applyFont="1" applyFill="1" applyBorder="1" applyAlignment="1">
      <alignment horizontal="center"/>
    </xf>
    <xf numFmtId="164" fontId="21" fillId="0" borderId="52" xfId="0" applyNumberFormat="1" applyFont="1" applyFill="1" applyBorder="1" applyAlignment="1">
      <alignment horizontal="center"/>
    </xf>
    <xf numFmtId="164" fontId="19" fillId="0" borderId="59" xfId="0" applyNumberFormat="1" applyFont="1" applyFill="1" applyBorder="1"/>
    <xf numFmtId="164" fontId="19" fillId="0" borderId="62" xfId="0" applyNumberFormat="1" applyFont="1" applyFill="1" applyBorder="1"/>
    <xf numFmtId="0" fontId="21" fillId="0" borderId="20" xfId="0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164" fontId="18" fillId="0" borderId="30" xfId="0" applyNumberFormat="1" applyFont="1" applyFill="1" applyBorder="1" applyAlignment="1">
      <alignment horizontal="center"/>
    </xf>
    <xf numFmtId="164" fontId="20" fillId="0" borderId="24" xfId="0" applyNumberFormat="1" applyFont="1" applyFill="1" applyBorder="1" applyAlignment="1">
      <alignment horizontal="center"/>
    </xf>
    <xf numFmtId="164" fontId="18" fillId="0" borderId="24" xfId="0" applyNumberFormat="1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2" fontId="19" fillId="0" borderId="64" xfId="0" applyNumberFormat="1" applyFont="1" applyFill="1" applyBorder="1" applyAlignment="1">
      <alignment horizontal="center"/>
    </xf>
    <xf numFmtId="164" fontId="21" fillId="0" borderId="65" xfId="0" applyNumberFormat="1" applyFont="1" applyFill="1" applyBorder="1" applyAlignment="1">
      <alignment horizontal="center"/>
    </xf>
    <xf numFmtId="2" fontId="19" fillId="0" borderId="66" xfId="0" applyNumberFormat="1" applyFont="1" applyFill="1" applyBorder="1" applyAlignment="1">
      <alignment horizontal="center"/>
    </xf>
    <xf numFmtId="164" fontId="21" fillId="0" borderId="67" xfId="0" applyNumberFormat="1" applyFont="1" applyFill="1" applyBorder="1" applyAlignment="1">
      <alignment horizontal="center"/>
    </xf>
    <xf numFmtId="2" fontId="19" fillId="0" borderId="19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>
      <alignment horizontal="center"/>
    </xf>
    <xf numFmtId="164" fontId="19" fillId="0" borderId="45" xfId="0" applyNumberFormat="1" applyFont="1" applyFill="1" applyBorder="1" applyAlignment="1">
      <alignment horizontal="right"/>
    </xf>
    <xf numFmtId="164" fontId="19" fillId="0" borderId="44" xfId="0" applyNumberFormat="1" applyFont="1" applyFill="1" applyBorder="1" applyAlignment="1">
      <alignment horizontal="right"/>
    </xf>
    <xf numFmtId="164" fontId="19" fillId="0" borderId="52" xfId="0" applyNumberFormat="1" applyFont="1" applyFill="1" applyBorder="1" applyAlignment="1">
      <alignment horizontal="right"/>
    </xf>
    <xf numFmtId="164" fontId="19" fillId="0" borderId="45" xfId="0" applyNumberFormat="1" applyFont="1" applyFill="1" applyBorder="1" applyAlignment="1" applyProtection="1">
      <alignment horizontal="right"/>
      <protection locked="0"/>
    </xf>
    <xf numFmtId="164" fontId="19" fillId="0" borderId="44" xfId="0" applyNumberFormat="1" applyFont="1" applyFill="1" applyBorder="1" applyAlignment="1" applyProtection="1">
      <alignment horizontal="right"/>
      <protection locked="0"/>
    </xf>
    <xf numFmtId="164" fontId="19" fillId="0" borderId="52" xfId="0" applyNumberFormat="1" applyFont="1" applyFill="1" applyBorder="1" applyAlignment="1" applyProtection="1">
      <alignment horizontal="right"/>
      <protection locked="0"/>
    </xf>
    <xf numFmtId="0" fontId="19" fillId="0" borderId="52" xfId="0" applyFont="1" applyFill="1" applyBorder="1" applyAlignment="1" applyProtection="1">
      <alignment horizontal="center"/>
      <protection locked="0"/>
    </xf>
    <xf numFmtId="0" fontId="19" fillId="0" borderId="51" xfId="0" applyFont="1" applyFill="1" applyBorder="1"/>
    <xf numFmtId="1" fontId="0" fillId="34" borderId="38" xfId="0" applyNumberFormat="1" applyFill="1" applyBorder="1"/>
    <xf numFmtId="164" fontId="21" fillId="34" borderId="56" xfId="0" applyNumberFormat="1" applyFont="1" applyFill="1" applyBorder="1" applyAlignment="1">
      <alignment horizontal="center"/>
    </xf>
    <xf numFmtId="0" fontId="30" fillId="0" borderId="0" xfId="0" applyFont="1" applyFill="1" applyBorder="1"/>
    <xf numFmtId="0" fontId="0" fillId="0" borderId="10" xfId="0" applyFill="1" applyBorder="1" applyAlignment="1">
      <alignment wrapText="1"/>
    </xf>
    <xf numFmtId="0" fontId="18" fillId="35" borderId="0" xfId="0" applyFont="1" applyFill="1" applyBorder="1" applyAlignment="1">
      <alignment vertical="center" wrapText="1"/>
    </xf>
    <xf numFmtId="1" fontId="0" fillId="35" borderId="40" xfId="0" applyNumberFormat="1" applyFill="1" applyBorder="1"/>
    <xf numFmtId="0" fontId="19" fillId="0" borderId="68" xfId="0" applyFont="1" applyFill="1" applyBorder="1" applyAlignment="1">
      <alignment horizontal="center"/>
    </xf>
    <xf numFmtId="0" fontId="31" fillId="0" borderId="0" xfId="0" applyFont="1" applyFill="1" applyBorder="1"/>
    <xf numFmtId="0" fontId="32" fillId="0" borderId="0" xfId="0" applyFont="1" applyFill="1" applyBorder="1"/>
    <xf numFmtId="164" fontId="19" fillId="0" borderId="62" xfId="0" applyNumberFormat="1" applyFont="1" applyFill="1" applyBorder="1" applyAlignment="1">
      <alignment horizontal="right"/>
    </xf>
    <xf numFmtId="164" fontId="19" fillId="0" borderId="63" xfId="0" applyNumberFormat="1" applyFont="1" applyFill="1" applyBorder="1" applyAlignment="1">
      <alignment horizontal="right"/>
    </xf>
    <xf numFmtId="1" fontId="0" fillId="0" borderId="39" xfId="0" applyNumberFormat="1" applyFill="1" applyBorder="1"/>
    <xf numFmtId="164" fontId="21" fillId="0" borderId="69" xfId="0" applyNumberFormat="1" applyFont="1" applyFill="1" applyBorder="1" applyAlignment="1">
      <alignment horizontal="center"/>
    </xf>
    <xf numFmtId="2" fontId="19" fillId="0" borderId="70" xfId="0" applyNumberFormat="1" applyFont="1" applyFill="1" applyBorder="1" applyAlignment="1">
      <alignment horizontal="center"/>
    </xf>
    <xf numFmtId="164" fontId="21" fillId="0" borderId="71" xfId="0" applyNumberFormat="1" applyFont="1" applyFill="1" applyBorder="1" applyAlignment="1">
      <alignment horizontal="center"/>
    </xf>
    <xf numFmtId="2" fontId="19" fillId="0" borderId="72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wrapText="1"/>
    </xf>
    <xf numFmtId="0" fontId="18" fillId="0" borderId="27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K24" sqref="K24"/>
    </sheetView>
  </sheetViews>
  <sheetFormatPr baseColWidth="10" defaultColWidth="11.42578125" defaultRowHeight="15" x14ac:dyDescent="0.25"/>
  <cols>
    <col min="1" max="1" width="18.42578125" style="2" customWidth="1"/>
    <col min="2" max="2" width="16.42578125" style="4" customWidth="1"/>
    <col min="3" max="3" width="15.7109375" style="4" customWidth="1"/>
    <col min="4" max="4" width="7" style="4" customWidth="1"/>
    <col min="5" max="5" width="14" style="6" customWidth="1"/>
    <col min="6" max="6" width="12.7109375" style="4" customWidth="1"/>
    <col min="7" max="16384" width="11.42578125" style="5"/>
  </cols>
  <sheetData>
    <row r="1" spans="1:6" s="1" customFormat="1" x14ac:dyDescent="0.25">
      <c r="A1" s="12" t="s">
        <v>0</v>
      </c>
      <c r="B1" s="8" t="s">
        <v>0</v>
      </c>
      <c r="C1" s="8" t="s">
        <v>1</v>
      </c>
      <c r="D1" s="8" t="s">
        <v>2</v>
      </c>
      <c r="E1" s="7" t="s">
        <v>176</v>
      </c>
      <c r="F1" s="8" t="s">
        <v>184</v>
      </c>
    </row>
    <row r="2" spans="1:6" x14ac:dyDescent="0.25">
      <c r="A2" s="13" t="s">
        <v>75</v>
      </c>
      <c r="B2" s="10" t="s">
        <v>76</v>
      </c>
      <c r="C2" s="10" t="s">
        <v>77</v>
      </c>
      <c r="D2" s="10" t="s">
        <v>47</v>
      </c>
      <c r="E2" s="9" t="s">
        <v>177</v>
      </c>
      <c r="F2" s="10">
        <v>136</v>
      </c>
    </row>
    <row r="3" spans="1:6" x14ac:dyDescent="0.25">
      <c r="A3" s="13" t="s">
        <v>103</v>
      </c>
      <c r="B3" s="10" t="s">
        <v>104</v>
      </c>
      <c r="C3" s="10" t="s">
        <v>105</v>
      </c>
      <c r="D3" s="10" t="s">
        <v>47</v>
      </c>
      <c r="E3" s="9" t="s">
        <v>177</v>
      </c>
      <c r="F3" s="10">
        <v>108</v>
      </c>
    </row>
    <row r="4" spans="1:6" x14ac:dyDescent="0.25">
      <c r="A4" s="13" t="s">
        <v>66</v>
      </c>
      <c r="B4" s="10" t="s">
        <v>67</v>
      </c>
      <c r="C4" s="10" t="s">
        <v>68</v>
      </c>
      <c r="D4" s="10" t="s">
        <v>47</v>
      </c>
      <c r="E4" s="9" t="s">
        <v>179</v>
      </c>
      <c r="F4" s="10">
        <v>125</v>
      </c>
    </row>
    <row r="5" spans="1:6" x14ac:dyDescent="0.25">
      <c r="A5" s="13" t="s">
        <v>118</v>
      </c>
      <c r="B5" s="10" t="s">
        <v>119</v>
      </c>
      <c r="C5" s="10" t="s">
        <v>120</v>
      </c>
      <c r="D5" s="10" t="s">
        <v>47</v>
      </c>
      <c r="E5" s="9" t="s">
        <v>177</v>
      </c>
      <c r="F5" s="10">
        <v>105</v>
      </c>
    </row>
    <row r="6" spans="1:6" x14ac:dyDescent="0.25">
      <c r="A6" s="13" t="s">
        <v>78</v>
      </c>
      <c r="B6" s="10" t="s">
        <v>79</v>
      </c>
      <c r="C6" s="10" t="s">
        <v>80</v>
      </c>
      <c r="D6" s="10" t="s">
        <v>47</v>
      </c>
      <c r="E6" s="9" t="s">
        <v>177</v>
      </c>
      <c r="F6" s="10">
        <v>105</v>
      </c>
    </row>
    <row r="7" spans="1:6" x14ac:dyDescent="0.25">
      <c r="A7" s="13" t="s">
        <v>174</v>
      </c>
      <c r="B7" s="10"/>
      <c r="C7" s="10" t="s">
        <v>155</v>
      </c>
      <c r="D7" s="10" t="s">
        <v>47</v>
      </c>
      <c r="E7" s="9" t="s">
        <v>177</v>
      </c>
      <c r="F7" s="10">
        <v>125</v>
      </c>
    </row>
    <row r="8" spans="1:6" x14ac:dyDescent="0.25">
      <c r="A8" s="13" t="s">
        <v>81</v>
      </c>
      <c r="B8" s="10" t="s">
        <v>82</v>
      </c>
      <c r="C8" s="10" t="s">
        <v>83</v>
      </c>
      <c r="D8" s="10" t="s">
        <v>47</v>
      </c>
      <c r="E8" s="9">
        <v>12</v>
      </c>
      <c r="F8" s="10">
        <v>108</v>
      </c>
    </row>
    <row r="9" spans="1:6" x14ac:dyDescent="0.25">
      <c r="A9" s="13" t="s">
        <v>151</v>
      </c>
      <c r="B9" s="10" t="s">
        <v>67</v>
      </c>
      <c r="C9" s="10" t="s">
        <v>33</v>
      </c>
      <c r="D9" s="10" t="s">
        <v>47</v>
      </c>
      <c r="E9" s="9" t="s">
        <v>177</v>
      </c>
      <c r="F9" s="10">
        <v>125</v>
      </c>
    </row>
    <row r="10" spans="1:6" x14ac:dyDescent="0.25">
      <c r="A10" s="13" t="s">
        <v>108</v>
      </c>
      <c r="B10" s="10" t="s">
        <v>109</v>
      </c>
      <c r="C10" s="10" t="s">
        <v>110</v>
      </c>
      <c r="D10" s="10" t="s">
        <v>47</v>
      </c>
      <c r="E10" s="9" t="s">
        <v>177</v>
      </c>
      <c r="F10" s="10">
        <v>118</v>
      </c>
    </row>
    <row r="11" spans="1:6" x14ac:dyDescent="0.25">
      <c r="A11" s="13" t="s">
        <v>45</v>
      </c>
      <c r="B11" s="10" t="s">
        <v>6</v>
      </c>
      <c r="C11" s="10" t="s">
        <v>46</v>
      </c>
      <c r="D11" s="10" t="s">
        <v>47</v>
      </c>
      <c r="E11" s="9" t="s">
        <v>177</v>
      </c>
      <c r="F11" s="10">
        <v>108</v>
      </c>
    </row>
    <row r="12" spans="1:6" x14ac:dyDescent="0.25">
      <c r="A12" s="13" t="s">
        <v>148</v>
      </c>
      <c r="B12" s="10" t="s">
        <v>149</v>
      </c>
      <c r="C12" s="10" t="s">
        <v>150</v>
      </c>
      <c r="D12" s="10" t="s">
        <v>47</v>
      </c>
      <c r="E12" s="9" t="s">
        <v>177</v>
      </c>
      <c r="F12" s="10">
        <v>115</v>
      </c>
    </row>
    <row r="13" spans="1:6" x14ac:dyDescent="0.25">
      <c r="A13" s="13" t="s">
        <v>63</v>
      </c>
      <c r="B13" s="10" t="s">
        <v>64</v>
      </c>
      <c r="C13" s="10" t="s">
        <v>65</v>
      </c>
      <c r="D13" s="10" t="s">
        <v>47</v>
      </c>
      <c r="E13" s="9" t="s">
        <v>179</v>
      </c>
      <c r="F13" s="10">
        <v>139</v>
      </c>
    </row>
    <row r="14" spans="1:6" x14ac:dyDescent="0.25">
      <c r="A14" s="13" t="s">
        <v>172</v>
      </c>
      <c r="B14" s="10" t="s">
        <v>173</v>
      </c>
      <c r="C14" s="10" t="s">
        <v>17</v>
      </c>
      <c r="D14" s="10" t="s">
        <v>47</v>
      </c>
      <c r="E14" s="9" t="s">
        <v>177</v>
      </c>
      <c r="F14" s="10">
        <v>137</v>
      </c>
    </row>
    <row r="15" spans="1:6" x14ac:dyDescent="0.25">
      <c r="A15" s="13" t="s">
        <v>94</v>
      </c>
      <c r="B15" s="10" t="s">
        <v>95</v>
      </c>
      <c r="C15" s="10" t="s">
        <v>96</v>
      </c>
      <c r="D15" s="10" t="s">
        <v>47</v>
      </c>
      <c r="E15" s="9" t="s">
        <v>177</v>
      </c>
      <c r="F15" s="10">
        <v>115</v>
      </c>
    </row>
    <row r="16" spans="1:6" x14ac:dyDescent="0.25">
      <c r="A16" s="13" t="s">
        <v>91</v>
      </c>
      <c r="B16" s="10" t="s">
        <v>92</v>
      </c>
      <c r="C16" s="10" t="s">
        <v>93</v>
      </c>
      <c r="D16" s="10" t="s">
        <v>47</v>
      </c>
      <c r="E16" s="9" t="s">
        <v>177</v>
      </c>
      <c r="F16" s="10">
        <v>129</v>
      </c>
    </row>
    <row r="17" spans="1:6" x14ac:dyDescent="0.25">
      <c r="A17" s="13" t="s">
        <v>100</v>
      </c>
      <c r="B17" s="10" t="s">
        <v>101</v>
      </c>
      <c r="C17" s="10" t="s">
        <v>102</v>
      </c>
      <c r="D17" s="10" t="s">
        <v>47</v>
      </c>
      <c r="E17" s="9" t="s">
        <v>177</v>
      </c>
      <c r="F17" s="10">
        <v>105</v>
      </c>
    </row>
    <row r="18" spans="1:6" x14ac:dyDescent="0.25">
      <c r="A18" s="13" t="s">
        <v>156</v>
      </c>
      <c r="B18" s="10"/>
      <c r="C18" s="10" t="s">
        <v>157</v>
      </c>
      <c r="D18" s="10" t="s">
        <v>47</v>
      </c>
      <c r="E18" s="9" t="s">
        <v>177</v>
      </c>
      <c r="F18" s="10">
        <v>125</v>
      </c>
    </row>
    <row r="19" spans="1:6" x14ac:dyDescent="0.25">
      <c r="A19" s="13" t="s">
        <v>124</v>
      </c>
      <c r="B19" s="10" t="s">
        <v>125</v>
      </c>
      <c r="C19" s="10" t="s">
        <v>126</v>
      </c>
      <c r="D19" s="10" t="s">
        <v>47</v>
      </c>
      <c r="E19" s="9" t="s">
        <v>177</v>
      </c>
      <c r="F19" s="10">
        <v>133</v>
      </c>
    </row>
    <row r="20" spans="1:6" x14ac:dyDescent="0.25">
      <c r="A20" s="13" t="s">
        <v>146</v>
      </c>
      <c r="B20" s="10" t="s">
        <v>147</v>
      </c>
      <c r="C20" s="10" t="s">
        <v>17</v>
      </c>
      <c r="D20" s="10" t="s">
        <v>47</v>
      </c>
      <c r="E20" s="9" t="s">
        <v>177</v>
      </c>
      <c r="F20" s="10">
        <v>115</v>
      </c>
    </row>
    <row r="21" spans="1:6" x14ac:dyDescent="0.25">
      <c r="A21" s="13" t="s">
        <v>115</v>
      </c>
      <c r="B21" s="10" t="s">
        <v>116</v>
      </c>
      <c r="C21" s="10" t="s">
        <v>117</v>
      </c>
      <c r="D21" s="10" t="s">
        <v>47</v>
      </c>
      <c r="E21" s="9" t="s">
        <v>177</v>
      </c>
      <c r="F21" s="10">
        <v>105</v>
      </c>
    </row>
    <row r="22" spans="1:6" x14ac:dyDescent="0.25">
      <c r="A22" s="19" t="s">
        <v>72</v>
      </c>
      <c r="B22" s="14" t="s">
        <v>73</v>
      </c>
      <c r="C22" s="14" t="s">
        <v>74</v>
      </c>
      <c r="D22" s="14" t="s">
        <v>47</v>
      </c>
      <c r="E22" s="15" t="s">
        <v>177</v>
      </c>
      <c r="F22" s="14">
        <v>112</v>
      </c>
    </row>
    <row r="23" spans="1:6" x14ac:dyDescent="0.25">
      <c r="A23" s="13" t="s">
        <v>86</v>
      </c>
      <c r="B23" s="10" t="s">
        <v>87</v>
      </c>
      <c r="C23" s="10" t="s">
        <v>88</v>
      </c>
      <c r="D23" s="10" t="s">
        <v>47</v>
      </c>
      <c r="E23" s="9" t="s">
        <v>177</v>
      </c>
      <c r="F23" s="10">
        <v>139</v>
      </c>
    </row>
    <row r="24" spans="1:6" x14ac:dyDescent="0.25">
      <c r="A24" s="18" t="s">
        <v>97</v>
      </c>
      <c r="B24" s="16" t="s">
        <v>98</v>
      </c>
      <c r="C24" s="16" t="s">
        <v>99</v>
      </c>
      <c r="D24" s="16" t="s">
        <v>47</v>
      </c>
      <c r="E24" s="17" t="s">
        <v>177</v>
      </c>
      <c r="F24" s="16">
        <v>115</v>
      </c>
    </row>
    <row r="25" spans="1:6" x14ac:dyDescent="0.25">
      <c r="A25" s="13" t="s">
        <v>170</v>
      </c>
      <c r="B25" s="10" t="s">
        <v>171</v>
      </c>
      <c r="C25" s="10" t="s">
        <v>117</v>
      </c>
      <c r="D25" s="10" t="s">
        <v>47</v>
      </c>
      <c r="E25" s="9">
        <v>12</v>
      </c>
      <c r="F25" s="10">
        <v>124</v>
      </c>
    </row>
    <row r="26" spans="1:6" x14ac:dyDescent="0.25">
      <c r="A26" s="13" t="s">
        <v>121</v>
      </c>
      <c r="B26" s="10" t="s">
        <v>122</v>
      </c>
      <c r="C26" s="10" t="s">
        <v>123</v>
      </c>
      <c r="D26" s="10" t="s">
        <v>47</v>
      </c>
      <c r="E26" s="9" t="s">
        <v>177</v>
      </c>
      <c r="F26" s="10">
        <v>132</v>
      </c>
    </row>
    <row r="27" spans="1:6" s="3" customFormat="1" ht="15.75" thickBot="1" x14ac:dyDescent="0.3">
      <c r="A27" s="21" t="s">
        <v>22</v>
      </c>
      <c r="B27" s="20" t="s">
        <v>23</v>
      </c>
      <c r="C27" s="20" t="s">
        <v>24</v>
      </c>
      <c r="D27" s="20" t="s">
        <v>47</v>
      </c>
      <c r="E27" s="22" t="s">
        <v>177</v>
      </c>
      <c r="F27" s="10">
        <v>112</v>
      </c>
    </row>
    <row r="28" spans="1:6" s="3" customFormat="1" x14ac:dyDescent="0.25">
      <c r="A28" s="18" t="s">
        <v>25</v>
      </c>
      <c r="B28" s="16" t="s">
        <v>26</v>
      </c>
      <c r="C28" s="16" t="s">
        <v>27</v>
      </c>
      <c r="D28" s="16" t="s">
        <v>44</v>
      </c>
      <c r="E28" s="17" t="s">
        <v>177</v>
      </c>
      <c r="F28" s="10">
        <v>233</v>
      </c>
    </row>
    <row r="29" spans="1:6" x14ac:dyDescent="0.25">
      <c r="A29" s="13" t="s">
        <v>138</v>
      </c>
      <c r="B29" s="10" t="s">
        <v>139</v>
      </c>
      <c r="C29" s="10" t="s">
        <v>140</v>
      </c>
      <c r="D29" s="10" t="s">
        <v>44</v>
      </c>
      <c r="E29" s="9" t="s">
        <v>177</v>
      </c>
      <c r="F29" s="10">
        <v>210</v>
      </c>
    </row>
    <row r="30" spans="1:6" x14ac:dyDescent="0.25">
      <c r="A30" s="13" t="s">
        <v>58</v>
      </c>
      <c r="B30" s="10"/>
      <c r="C30" s="10" t="s">
        <v>59</v>
      </c>
      <c r="D30" s="10" t="s">
        <v>44</v>
      </c>
      <c r="E30" s="9" t="s">
        <v>179</v>
      </c>
      <c r="F30" s="10">
        <v>240</v>
      </c>
    </row>
    <row r="31" spans="1:6" s="3" customFormat="1" x14ac:dyDescent="0.25">
      <c r="A31" s="13" t="s">
        <v>111</v>
      </c>
      <c r="B31" s="10" t="s">
        <v>112</v>
      </c>
      <c r="C31" s="10" t="s">
        <v>27</v>
      </c>
      <c r="D31" s="10" t="s">
        <v>44</v>
      </c>
      <c r="E31" s="9" t="s">
        <v>177</v>
      </c>
      <c r="F31" s="10">
        <v>213</v>
      </c>
    </row>
    <row r="32" spans="1:6" x14ac:dyDescent="0.25">
      <c r="A32" s="13" t="s">
        <v>127</v>
      </c>
      <c r="B32" s="10" t="s">
        <v>128</v>
      </c>
      <c r="C32" s="10" t="s">
        <v>90</v>
      </c>
      <c r="D32" s="10" t="s">
        <v>44</v>
      </c>
      <c r="E32" s="9" t="s">
        <v>177</v>
      </c>
      <c r="F32" s="2">
        <v>213</v>
      </c>
    </row>
    <row r="33" spans="1:6" x14ac:dyDescent="0.25">
      <c r="A33" s="13" t="s">
        <v>163</v>
      </c>
      <c r="B33" s="10" t="s">
        <v>164</v>
      </c>
      <c r="C33" s="10" t="s">
        <v>5</v>
      </c>
      <c r="D33" s="10" t="s">
        <v>44</v>
      </c>
      <c r="E33" s="9" t="s">
        <v>177</v>
      </c>
      <c r="F33" s="10">
        <v>221</v>
      </c>
    </row>
    <row r="34" spans="1:6" x14ac:dyDescent="0.25">
      <c r="A34" s="13" t="s">
        <v>106</v>
      </c>
      <c r="B34" s="10" t="s">
        <v>64</v>
      </c>
      <c r="C34" s="10" t="s">
        <v>107</v>
      </c>
      <c r="D34" s="10" t="s">
        <v>44</v>
      </c>
      <c r="E34" s="9" t="s">
        <v>177</v>
      </c>
      <c r="F34" s="10">
        <v>210</v>
      </c>
    </row>
    <row r="35" spans="1:6" x14ac:dyDescent="0.25">
      <c r="A35" s="13" t="s">
        <v>48</v>
      </c>
      <c r="B35" s="10" t="s">
        <v>49</v>
      </c>
      <c r="C35" s="10" t="s">
        <v>50</v>
      </c>
      <c r="D35" s="10" t="s">
        <v>44</v>
      </c>
      <c r="E35" s="9">
        <v>12</v>
      </c>
      <c r="F35" s="10">
        <v>242</v>
      </c>
    </row>
    <row r="36" spans="1:6" x14ac:dyDescent="0.25">
      <c r="A36" s="13" t="s">
        <v>41</v>
      </c>
      <c r="B36" s="10" t="s">
        <v>42</v>
      </c>
      <c r="C36" s="10" t="s">
        <v>43</v>
      </c>
      <c r="D36" s="10" t="s">
        <v>44</v>
      </c>
      <c r="E36" s="9" t="s">
        <v>177</v>
      </c>
      <c r="F36" s="2">
        <v>210</v>
      </c>
    </row>
    <row r="37" spans="1:6" x14ac:dyDescent="0.25">
      <c r="A37" s="13" t="s">
        <v>69</v>
      </c>
      <c r="B37" s="10" t="s">
        <v>70</v>
      </c>
      <c r="C37" s="10" t="s">
        <v>71</v>
      </c>
      <c r="D37" s="10" t="s">
        <v>44</v>
      </c>
      <c r="E37" s="9">
        <v>12</v>
      </c>
      <c r="F37" s="11">
        <v>243</v>
      </c>
    </row>
    <row r="38" spans="1:6" x14ac:dyDescent="0.25">
      <c r="A38" s="13" t="s">
        <v>161</v>
      </c>
      <c r="B38" s="10" t="s">
        <v>162</v>
      </c>
      <c r="C38" s="10" t="s">
        <v>57</v>
      </c>
      <c r="D38" s="10" t="s">
        <v>44</v>
      </c>
      <c r="E38" s="9" t="s">
        <v>177</v>
      </c>
      <c r="F38" s="10">
        <v>231</v>
      </c>
    </row>
    <row r="39" spans="1:6" x14ac:dyDescent="0.25">
      <c r="A39" s="13" t="s">
        <v>19</v>
      </c>
      <c r="B39" s="10" t="s">
        <v>84</v>
      </c>
      <c r="C39" s="10" t="s">
        <v>85</v>
      </c>
      <c r="D39" s="10" t="s">
        <v>44</v>
      </c>
      <c r="E39" s="9" t="s">
        <v>177</v>
      </c>
      <c r="F39" s="10">
        <v>203</v>
      </c>
    </row>
    <row r="40" spans="1:6" s="3" customFormat="1" x14ac:dyDescent="0.25">
      <c r="A40" s="13" t="s">
        <v>31</v>
      </c>
      <c r="B40" s="10" t="s">
        <v>32</v>
      </c>
      <c r="C40" s="10" t="s">
        <v>33</v>
      </c>
      <c r="D40" s="10" t="s">
        <v>44</v>
      </c>
      <c r="E40" s="9" t="s">
        <v>177</v>
      </c>
      <c r="F40" s="10">
        <v>213</v>
      </c>
    </row>
    <row r="41" spans="1:6" s="3" customFormat="1" x14ac:dyDescent="0.25">
      <c r="A41" s="13" t="s">
        <v>15</v>
      </c>
      <c r="B41" s="10" t="s">
        <v>16</v>
      </c>
      <c r="C41" s="10" t="s">
        <v>17</v>
      </c>
      <c r="D41" s="10" t="s">
        <v>44</v>
      </c>
      <c r="E41" s="9" t="s">
        <v>177</v>
      </c>
      <c r="F41" s="10">
        <v>235</v>
      </c>
    </row>
    <row r="42" spans="1:6" x14ac:dyDescent="0.25">
      <c r="A42" s="13" t="s">
        <v>39</v>
      </c>
      <c r="B42" s="10" t="s">
        <v>40</v>
      </c>
      <c r="C42" s="10" t="s">
        <v>34</v>
      </c>
      <c r="D42" s="10" t="s">
        <v>44</v>
      </c>
      <c r="E42" s="9" t="s">
        <v>177</v>
      </c>
      <c r="F42" s="10">
        <v>211</v>
      </c>
    </row>
    <row r="43" spans="1:6" x14ac:dyDescent="0.25">
      <c r="A43" s="10" t="s">
        <v>60</v>
      </c>
      <c r="B43" s="10" t="s">
        <v>61</v>
      </c>
      <c r="C43" s="10" t="s">
        <v>62</v>
      </c>
      <c r="D43" s="10" t="s">
        <v>44</v>
      </c>
      <c r="E43" s="9" t="s">
        <v>177</v>
      </c>
      <c r="F43" s="10">
        <v>210</v>
      </c>
    </row>
    <row r="44" spans="1:6" s="3" customFormat="1" x14ac:dyDescent="0.25">
      <c r="A44" s="13" t="s">
        <v>9</v>
      </c>
      <c r="B44" s="10" t="s">
        <v>10</v>
      </c>
      <c r="C44" s="10" t="s">
        <v>11</v>
      </c>
      <c r="D44" s="10" t="s">
        <v>44</v>
      </c>
      <c r="E44" s="9" t="s">
        <v>177</v>
      </c>
      <c r="F44" s="10">
        <v>235</v>
      </c>
    </row>
    <row r="45" spans="1:6" x14ac:dyDescent="0.25">
      <c r="A45" s="13" t="s">
        <v>135</v>
      </c>
      <c r="B45" s="10" t="s">
        <v>136</v>
      </c>
      <c r="C45" s="10" t="s">
        <v>137</v>
      </c>
      <c r="D45" s="10" t="s">
        <v>44</v>
      </c>
      <c r="E45" s="9">
        <v>12</v>
      </c>
      <c r="F45" s="10">
        <v>242</v>
      </c>
    </row>
    <row r="46" spans="1:6" s="3" customFormat="1" x14ac:dyDescent="0.25">
      <c r="A46" s="13" t="s">
        <v>7</v>
      </c>
      <c r="B46" s="10" t="s">
        <v>8</v>
      </c>
      <c r="C46" s="10"/>
      <c r="D46" s="10" t="s">
        <v>44</v>
      </c>
      <c r="E46" s="9" t="s">
        <v>177</v>
      </c>
      <c r="F46" s="2">
        <v>210</v>
      </c>
    </row>
    <row r="47" spans="1:6" ht="15.75" thickBot="1" x14ac:dyDescent="0.3">
      <c r="A47" s="20" t="s">
        <v>181</v>
      </c>
      <c r="B47" s="23" t="s">
        <v>182</v>
      </c>
      <c r="C47" s="23" t="s">
        <v>185</v>
      </c>
      <c r="D47" s="23" t="s">
        <v>44</v>
      </c>
      <c r="E47" s="24" t="s">
        <v>186</v>
      </c>
      <c r="F47" s="4">
        <v>227</v>
      </c>
    </row>
    <row r="48" spans="1:6" s="3" customFormat="1" x14ac:dyDescent="0.25">
      <c r="A48" s="18" t="s">
        <v>54</v>
      </c>
      <c r="B48" s="16" t="s">
        <v>55</v>
      </c>
      <c r="C48" s="16" t="s">
        <v>56</v>
      </c>
      <c r="D48" s="16" t="s">
        <v>38</v>
      </c>
      <c r="E48" s="17" t="s">
        <v>177</v>
      </c>
      <c r="F48" s="10">
        <v>309</v>
      </c>
    </row>
    <row r="49" spans="1:6" s="3" customFormat="1" x14ac:dyDescent="0.25">
      <c r="A49" s="13" t="s">
        <v>51</v>
      </c>
      <c r="B49" s="10" t="s">
        <v>52</v>
      </c>
      <c r="C49" s="10" t="s">
        <v>53</v>
      </c>
      <c r="D49" s="10" t="s">
        <v>38</v>
      </c>
      <c r="E49" s="9" t="s">
        <v>179</v>
      </c>
      <c r="F49" s="10">
        <v>309</v>
      </c>
    </row>
    <row r="50" spans="1:6" x14ac:dyDescent="0.25">
      <c r="A50" s="13" t="s">
        <v>141</v>
      </c>
      <c r="B50" s="10" t="s">
        <v>142</v>
      </c>
      <c r="C50" s="10" t="s">
        <v>21</v>
      </c>
      <c r="D50" s="10" t="s">
        <v>38</v>
      </c>
      <c r="E50" s="9" t="s">
        <v>177</v>
      </c>
      <c r="F50" s="11">
        <v>315</v>
      </c>
    </row>
    <row r="51" spans="1:6" x14ac:dyDescent="0.25">
      <c r="A51" s="13" t="s">
        <v>132</v>
      </c>
      <c r="B51" s="10" t="s">
        <v>133</v>
      </c>
      <c r="C51" s="10" t="s">
        <v>134</v>
      </c>
      <c r="D51" s="10" t="s">
        <v>38</v>
      </c>
      <c r="E51" s="9" t="s">
        <v>177</v>
      </c>
      <c r="F51" s="10">
        <v>301</v>
      </c>
    </row>
    <row r="52" spans="1:6" x14ac:dyDescent="0.25">
      <c r="A52" s="13" t="s">
        <v>89</v>
      </c>
      <c r="B52" s="10" t="s">
        <v>41</v>
      </c>
      <c r="C52" s="10" t="s">
        <v>90</v>
      </c>
      <c r="D52" s="10" t="s">
        <v>38</v>
      </c>
      <c r="E52" s="9" t="s">
        <v>180</v>
      </c>
      <c r="F52" s="10">
        <v>327</v>
      </c>
    </row>
    <row r="53" spans="1:6" s="3" customFormat="1" x14ac:dyDescent="0.25">
      <c r="A53" s="13" t="s">
        <v>3</v>
      </c>
      <c r="B53" s="10" t="s">
        <v>4</v>
      </c>
      <c r="C53" s="10" t="s">
        <v>5</v>
      </c>
      <c r="D53" s="10" t="s">
        <v>38</v>
      </c>
      <c r="E53" s="9">
        <v>14</v>
      </c>
      <c r="F53" s="10">
        <v>308</v>
      </c>
    </row>
    <row r="54" spans="1:6" x14ac:dyDescent="0.25">
      <c r="A54" s="13" t="s">
        <v>143</v>
      </c>
      <c r="B54" s="10" t="s">
        <v>144</v>
      </c>
      <c r="C54" s="10" t="s">
        <v>145</v>
      </c>
      <c r="D54" s="10" t="s">
        <v>38</v>
      </c>
      <c r="E54" s="9" t="s">
        <v>177</v>
      </c>
      <c r="F54" s="10">
        <v>301</v>
      </c>
    </row>
    <row r="55" spans="1:6" x14ac:dyDescent="0.25">
      <c r="A55" s="13" t="s">
        <v>35</v>
      </c>
      <c r="B55" s="10" t="s">
        <v>36</v>
      </c>
      <c r="C55" s="10" t="s">
        <v>37</v>
      </c>
      <c r="D55" s="10" t="s">
        <v>38</v>
      </c>
      <c r="E55" s="9" t="s">
        <v>177</v>
      </c>
      <c r="F55" s="10">
        <v>312</v>
      </c>
    </row>
    <row r="56" spans="1:6" ht="15.75" thickBot="1" x14ac:dyDescent="0.3">
      <c r="A56" s="21" t="s">
        <v>113</v>
      </c>
      <c r="B56" s="20"/>
      <c r="C56" s="20" t="s">
        <v>114</v>
      </c>
      <c r="D56" s="20" t="s">
        <v>38</v>
      </c>
      <c r="E56" s="22" t="s">
        <v>177</v>
      </c>
      <c r="F56" s="10">
        <v>311</v>
      </c>
    </row>
    <row r="57" spans="1:6" s="3" customFormat="1" x14ac:dyDescent="0.25">
      <c r="A57" s="18" t="s">
        <v>28</v>
      </c>
      <c r="B57" s="16" t="s">
        <v>29</v>
      </c>
      <c r="C57" s="16" t="s">
        <v>30</v>
      </c>
      <c r="D57" s="16" t="s">
        <v>175</v>
      </c>
      <c r="E57" s="17" t="s">
        <v>177</v>
      </c>
      <c r="F57" s="10">
        <v>419</v>
      </c>
    </row>
    <row r="58" spans="1:6" x14ac:dyDescent="0.25">
      <c r="A58" s="13" t="s">
        <v>165</v>
      </c>
      <c r="B58" s="10" t="s">
        <v>166</v>
      </c>
      <c r="C58" s="10" t="s">
        <v>167</v>
      </c>
      <c r="D58" s="10" t="s">
        <v>175</v>
      </c>
      <c r="E58" s="9" t="s">
        <v>179</v>
      </c>
      <c r="F58" s="2">
        <v>411</v>
      </c>
    </row>
    <row r="59" spans="1:6" x14ac:dyDescent="0.25">
      <c r="A59" s="13" t="s">
        <v>152</v>
      </c>
      <c r="B59" s="10" t="s">
        <v>153</v>
      </c>
      <c r="C59" s="10" t="s">
        <v>154</v>
      </c>
      <c r="D59" s="10" t="s">
        <v>175</v>
      </c>
      <c r="E59" s="9" t="s">
        <v>183</v>
      </c>
      <c r="F59" s="2">
        <v>401</v>
      </c>
    </row>
    <row r="60" spans="1:6" s="3" customFormat="1" x14ac:dyDescent="0.25">
      <c r="A60" s="13" t="s">
        <v>12</v>
      </c>
      <c r="B60" s="10" t="s">
        <v>13</v>
      </c>
      <c r="C60" s="10" t="s">
        <v>14</v>
      </c>
      <c r="D60" s="10" t="s">
        <v>175</v>
      </c>
      <c r="E60" s="9" t="s">
        <v>177</v>
      </c>
      <c r="F60" s="10">
        <v>411</v>
      </c>
    </row>
    <row r="61" spans="1:6" x14ac:dyDescent="0.25">
      <c r="A61" s="13" t="s">
        <v>129</v>
      </c>
      <c r="B61" s="10" t="s">
        <v>130</v>
      </c>
      <c r="C61" s="10" t="s">
        <v>131</v>
      </c>
      <c r="D61" s="10" t="s">
        <v>175</v>
      </c>
      <c r="E61" s="9">
        <v>12</v>
      </c>
      <c r="F61" s="10">
        <v>440</v>
      </c>
    </row>
    <row r="62" spans="1:6" s="3" customFormat="1" x14ac:dyDescent="0.25">
      <c r="A62" s="13" t="s">
        <v>18</v>
      </c>
      <c r="B62" s="10" t="s">
        <v>19</v>
      </c>
      <c r="C62" s="10" t="s">
        <v>20</v>
      </c>
      <c r="D62" s="10" t="s">
        <v>175</v>
      </c>
      <c r="E62" s="9">
        <v>9</v>
      </c>
      <c r="F62" s="10">
        <v>436</v>
      </c>
    </row>
    <row r="63" spans="1:6" x14ac:dyDescent="0.25">
      <c r="A63" s="13" t="s">
        <v>158</v>
      </c>
      <c r="B63" s="10" t="s">
        <v>159</v>
      </c>
      <c r="C63" s="10" t="s">
        <v>160</v>
      </c>
      <c r="D63" s="10" t="s">
        <v>175</v>
      </c>
      <c r="E63" s="9" t="s">
        <v>177</v>
      </c>
      <c r="F63" s="10">
        <v>442</v>
      </c>
    </row>
    <row r="64" spans="1:6" x14ac:dyDescent="0.25">
      <c r="A64" s="13" t="s">
        <v>168</v>
      </c>
      <c r="B64" s="10"/>
      <c r="C64" s="10" t="s">
        <v>169</v>
      </c>
      <c r="D64" s="10" t="s">
        <v>175</v>
      </c>
      <c r="E64" s="9" t="s">
        <v>178</v>
      </c>
      <c r="F64" s="10">
        <v>426</v>
      </c>
    </row>
  </sheetData>
  <sortState ref="A2:XFD64">
    <sortCondition ref="D2:D64"/>
    <sortCondition ref="A2:A64"/>
    <sortCondition ref="B2:B6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4"/>
  <sheetViews>
    <sheetView tabSelected="1" zoomScale="145" zoomScaleNormal="145" workbookViewId="0">
      <selection activeCell="W1" sqref="W1:W1048576"/>
    </sheetView>
  </sheetViews>
  <sheetFormatPr baseColWidth="10" defaultColWidth="11.42578125" defaultRowHeight="12" x14ac:dyDescent="0.2"/>
  <cols>
    <col min="1" max="1" width="4" style="25" bestFit="1" customWidth="1"/>
    <col min="2" max="2" width="35.85546875" style="25" customWidth="1"/>
    <col min="3" max="3" width="39.7109375" style="25" customWidth="1"/>
    <col min="4" max="4" width="7" style="25" bestFit="1" customWidth="1"/>
    <col min="5" max="5" width="29.7109375" style="25" customWidth="1"/>
    <col min="6" max="6" width="10.140625" style="27" customWidth="1"/>
    <col min="7" max="7" width="14.7109375" style="25" customWidth="1"/>
    <col min="8" max="8" width="12.28515625" style="25" customWidth="1"/>
    <col min="9" max="9" width="10.42578125" style="25" customWidth="1"/>
    <col min="10" max="10" width="12.28515625" style="25" customWidth="1"/>
    <col min="11" max="11" width="5.5703125" style="25" bestFit="1" customWidth="1"/>
    <col min="12" max="12" width="9.5703125" style="25" customWidth="1"/>
    <col min="13" max="13" width="10.85546875" style="25" customWidth="1"/>
    <col min="14" max="14" width="9.7109375" style="25" customWidth="1"/>
    <col min="15" max="15" width="11.5703125" style="25" customWidth="1"/>
    <col min="16" max="16" width="9.5703125" style="25" customWidth="1"/>
    <col min="17" max="17" width="10.28515625" style="25" customWidth="1"/>
    <col min="18" max="18" width="10.42578125" style="25" customWidth="1"/>
    <col min="19" max="19" width="8.140625" style="25" bestFit="1" customWidth="1"/>
    <col min="20" max="20" width="10.5703125" style="25" bestFit="1" customWidth="1"/>
    <col min="21" max="21" width="10.5703125" style="25" customWidth="1"/>
    <col min="22" max="22" width="11.28515625" style="25" customWidth="1"/>
    <col min="23" max="23" width="10.42578125" style="25" customWidth="1"/>
    <col min="24" max="24" width="12" style="26" customWidth="1"/>
    <col min="25" max="25" width="10.5703125" style="25" bestFit="1" customWidth="1"/>
    <col min="26" max="16384" width="11.42578125" style="25"/>
  </cols>
  <sheetData>
    <row r="1" spans="1:25" ht="15.75" x14ac:dyDescent="0.25">
      <c r="B1" s="188" t="s">
        <v>456</v>
      </c>
      <c r="C1" s="189"/>
      <c r="Q1" s="67"/>
    </row>
    <row r="2" spans="1:25" ht="12.75" thickBot="1" x14ac:dyDescent="0.25">
      <c r="B2" s="25" t="s">
        <v>454</v>
      </c>
    </row>
    <row r="3" spans="1:25" s="52" customFormat="1" ht="12.75" thickBot="1" x14ac:dyDescent="0.25">
      <c r="B3" s="59" t="s">
        <v>220</v>
      </c>
      <c r="D3" s="29"/>
      <c r="E3" s="57"/>
      <c r="F3" s="58"/>
      <c r="G3" s="57"/>
      <c r="H3" s="57"/>
      <c r="K3" s="198" t="s">
        <v>215</v>
      </c>
      <c r="L3" s="199"/>
      <c r="M3" s="199"/>
      <c r="N3" s="199"/>
      <c r="O3" s="199"/>
      <c r="P3" s="199"/>
      <c r="Q3" s="199"/>
      <c r="R3" s="199"/>
      <c r="S3" s="134" t="s">
        <v>214</v>
      </c>
      <c r="T3" s="134" t="s">
        <v>213</v>
      </c>
      <c r="U3" s="51" t="s">
        <v>195</v>
      </c>
      <c r="V3" s="50" t="s">
        <v>211</v>
      </c>
      <c r="W3" s="50" t="s">
        <v>212</v>
      </c>
      <c r="X3" s="162"/>
      <c r="Y3" s="157" t="s">
        <v>210</v>
      </c>
    </row>
    <row r="4" spans="1:25" s="52" customFormat="1" ht="12.75" thickBot="1" x14ac:dyDescent="0.25">
      <c r="B4" s="185" t="s">
        <v>444</v>
      </c>
      <c r="D4" s="56"/>
      <c r="F4" s="56"/>
      <c r="G4" s="198" t="s">
        <v>209</v>
      </c>
      <c r="H4" s="199"/>
      <c r="I4" s="200"/>
      <c r="J4" s="55"/>
      <c r="K4" s="201" t="s">
        <v>208</v>
      </c>
      <c r="L4" s="201"/>
      <c r="M4" s="201" t="s">
        <v>207</v>
      </c>
      <c r="N4" s="201"/>
      <c r="O4" s="198" t="s">
        <v>206</v>
      </c>
      <c r="P4" s="200"/>
      <c r="Q4" s="166"/>
      <c r="R4" s="54" t="s">
        <v>205</v>
      </c>
      <c r="S4" s="53"/>
      <c r="T4" s="53"/>
      <c r="U4" s="165" t="s">
        <v>204</v>
      </c>
      <c r="V4" s="44" t="s">
        <v>202</v>
      </c>
      <c r="W4" s="44" t="s">
        <v>203</v>
      </c>
      <c r="X4" s="163" t="s">
        <v>195</v>
      </c>
      <c r="Y4" s="47" t="s">
        <v>201</v>
      </c>
    </row>
    <row r="5" spans="1:25" x14ac:dyDescent="0.2">
      <c r="B5" s="29" t="s">
        <v>221</v>
      </c>
      <c r="C5" s="29"/>
      <c r="D5" s="29"/>
      <c r="E5" s="29"/>
      <c r="F5" s="51" t="s">
        <v>200</v>
      </c>
      <c r="G5" s="46" t="s">
        <v>199</v>
      </c>
      <c r="H5" s="46" t="s">
        <v>199</v>
      </c>
      <c r="I5" s="51" t="s">
        <v>199</v>
      </c>
      <c r="J5" s="109" t="s">
        <v>230</v>
      </c>
      <c r="K5" s="49"/>
      <c r="L5" s="110" t="s">
        <v>232</v>
      </c>
      <c r="M5" s="48"/>
      <c r="N5" s="110" t="s">
        <v>232</v>
      </c>
      <c r="O5" s="48"/>
      <c r="P5" s="110" t="s">
        <v>232</v>
      </c>
      <c r="Q5" s="47"/>
      <c r="R5" s="111" t="s">
        <v>232</v>
      </c>
      <c r="S5" s="47">
        <v>0.1</v>
      </c>
      <c r="T5" s="47">
        <v>0.1</v>
      </c>
      <c r="U5" s="46">
        <v>0.5</v>
      </c>
      <c r="V5" s="46">
        <v>1</v>
      </c>
      <c r="W5" s="46">
        <v>1</v>
      </c>
      <c r="X5" s="162">
        <v>2</v>
      </c>
      <c r="Y5" s="47" t="s">
        <v>198</v>
      </c>
    </row>
    <row r="6" spans="1:25" ht="12.75" thickBot="1" x14ac:dyDescent="0.25">
      <c r="A6" s="67"/>
      <c r="B6" s="45" t="s">
        <v>197</v>
      </c>
      <c r="C6" s="45" t="s">
        <v>219</v>
      </c>
      <c r="D6" s="45" t="s">
        <v>233</v>
      </c>
      <c r="E6" s="45" t="s">
        <v>196</v>
      </c>
      <c r="F6" s="114" t="s">
        <v>195</v>
      </c>
      <c r="G6" s="47" t="s">
        <v>194</v>
      </c>
      <c r="H6" s="47" t="s">
        <v>193</v>
      </c>
      <c r="I6" s="114" t="s">
        <v>231</v>
      </c>
      <c r="J6" s="128">
        <v>4</v>
      </c>
      <c r="K6" s="43" t="s">
        <v>192</v>
      </c>
      <c r="L6" s="42">
        <v>0.3</v>
      </c>
      <c r="M6" s="43" t="s">
        <v>192</v>
      </c>
      <c r="N6" s="42">
        <v>0.2</v>
      </c>
      <c r="O6" s="43" t="s">
        <v>191</v>
      </c>
      <c r="P6" s="42">
        <v>0.2</v>
      </c>
      <c r="Q6" s="41" t="s">
        <v>190</v>
      </c>
      <c r="R6" s="42">
        <v>0.3</v>
      </c>
      <c r="S6" s="41" t="s">
        <v>188</v>
      </c>
      <c r="T6" s="41" t="s">
        <v>188</v>
      </c>
      <c r="U6" s="41" t="s">
        <v>189</v>
      </c>
      <c r="V6" s="41" t="s">
        <v>188</v>
      </c>
      <c r="W6" s="41" t="s">
        <v>188</v>
      </c>
      <c r="X6" s="164" t="s">
        <v>188</v>
      </c>
      <c r="Y6" s="41" t="s">
        <v>187</v>
      </c>
    </row>
    <row r="7" spans="1:25" s="28" customFormat="1" ht="13.5" customHeight="1" x14ac:dyDescent="0.25">
      <c r="A7" s="28">
        <v>1</v>
      </c>
      <c r="B7" s="181" t="s">
        <v>259</v>
      </c>
      <c r="C7" s="96" t="s">
        <v>358</v>
      </c>
      <c r="D7" s="68">
        <v>115</v>
      </c>
      <c r="E7" s="100" t="s">
        <v>333</v>
      </c>
      <c r="F7" s="118">
        <f t="shared" ref="F7:F36" si="0">J7+U7+X7+Y7</f>
        <v>6.4751033166445806</v>
      </c>
      <c r="G7" s="121">
        <v>3.37</v>
      </c>
      <c r="H7" s="124">
        <v>2.67</v>
      </c>
      <c r="I7" s="182">
        <v>2.8149999999999999</v>
      </c>
      <c r="J7" s="115">
        <f t="shared" ref="J7:J36" si="1">(I7*$J$6)/MAX($I$7:$I$36)</f>
        <v>4</v>
      </c>
      <c r="K7" s="126">
        <v>1.6</v>
      </c>
      <c r="L7" s="71">
        <f t="shared" ref="L7:L36" si="2">(K7*$L$6)/MAX($K$7:$K$36)</f>
        <v>2.3904382470119521E-2</v>
      </c>
      <c r="M7" s="73">
        <v>2.1</v>
      </c>
      <c r="N7" s="71">
        <f t="shared" ref="N7:N36" si="3">(M7*$N$6)/MAX($M$7:$M$36)</f>
        <v>4.2424242424242427E-2</v>
      </c>
      <c r="O7" s="73">
        <v>0</v>
      </c>
      <c r="P7" s="71">
        <f t="shared" ref="P7:P36" si="4">(O7*$P$6)/MAX($O$7:$O$36)</f>
        <v>0</v>
      </c>
      <c r="Q7" s="74">
        <f t="shared" ref="Q7:Q36" si="5">L7+N7+P7</f>
        <v>6.6328624894361948E-2</v>
      </c>
      <c r="R7" s="115">
        <f t="shared" ref="R7:R36" si="6">(Q7*$R$6)/MAX($Q$7:$Q$36)</f>
        <v>3.7020627848015977E-2</v>
      </c>
      <c r="S7" s="135">
        <v>0.1</v>
      </c>
      <c r="T7" s="144">
        <v>0</v>
      </c>
      <c r="U7" s="115">
        <f t="shared" ref="U7:U36" si="7">IF((R7+S7+T7)&gt;$U$5,$U$5,(R7+S7+T7))</f>
        <v>0.137020627848016</v>
      </c>
      <c r="V7" s="75">
        <v>0.79</v>
      </c>
      <c r="W7" s="153">
        <v>0.54808268879656463</v>
      </c>
      <c r="X7" s="115">
        <f t="shared" ref="X7:X36" si="8">V7+W7</f>
        <v>1.3380826887965647</v>
      </c>
      <c r="Y7" s="158">
        <v>1</v>
      </c>
    </row>
    <row r="8" spans="1:25" s="28" customFormat="1" ht="13.5" customHeight="1" x14ac:dyDescent="0.25">
      <c r="A8" s="183">
        <v>2</v>
      </c>
      <c r="B8" s="186" t="s">
        <v>244</v>
      </c>
      <c r="C8" s="97" t="s">
        <v>338</v>
      </c>
      <c r="D8" s="92">
        <v>108</v>
      </c>
      <c r="E8" s="99" t="s">
        <v>332</v>
      </c>
      <c r="F8" s="119">
        <f t="shared" si="0"/>
        <v>5.6529185301734763</v>
      </c>
      <c r="G8" s="122">
        <v>2.2200000000000002</v>
      </c>
      <c r="H8" s="112">
        <v>1.62</v>
      </c>
      <c r="I8" s="119">
        <v>2.13</v>
      </c>
      <c r="J8" s="116">
        <f t="shared" si="1"/>
        <v>3.0266429840142095</v>
      </c>
      <c r="K8" s="127">
        <v>0</v>
      </c>
      <c r="L8" s="78">
        <f t="shared" si="2"/>
        <v>0</v>
      </c>
      <c r="M8" s="79">
        <v>1</v>
      </c>
      <c r="N8" s="78">
        <f t="shared" si="3"/>
        <v>2.0202020202020204E-2</v>
      </c>
      <c r="O8" s="79">
        <v>0</v>
      </c>
      <c r="P8" s="78">
        <f t="shared" si="4"/>
        <v>0</v>
      </c>
      <c r="Q8" s="80">
        <f t="shared" si="5"/>
        <v>2.0202020202020204E-2</v>
      </c>
      <c r="R8" s="116">
        <f t="shared" si="6"/>
        <v>1.127554615926709E-2</v>
      </c>
      <c r="S8" s="136">
        <v>1.2E-2</v>
      </c>
      <c r="T8" s="145">
        <v>3.0000000000000001E-3</v>
      </c>
      <c r="U8" s="116">
        <f t="shared" si="7"/>
        <v>2.6275546159267089E-2</v>
      </c>
      <c r="V8" s="81">
        <v>0.8</v>
      </c>
      <c r="W8" s="81">
        <v>1</v>
      </c>
      <c r="X8" s="116">
        <f t="shared" si="8"/>
        <v>1.8</v>
      </c>
      <c r="Y8" s="154">
        <v>0.8</v>
      </c>
    </row>
    <row r="9" spans="1:25" s="28" customFormat="1" ht="13.5" customHeight="1" x14ac:dyDescent="0.25">
      <c r="A9" s="183">
        <v>3</v>
      </c>
      <c r="B9" s="186" t="s">
        <v>237</v>
      </c>
      <c r="C9" s="97" t="s">
        <v>333</v>
      </c>
      <c r="D9" s="92">
        <v>115</v>
      </c>
      <c r="E9" s="101" t="s">
        <v>333</v>
      </c>
      <c r="F9" s="119">
        <f t="shared" si="0"/>
        <v>5.611265736337705</v>
      </c>
      <c r="G9" s="122">
        <v>2.54</v>
      </c>
      <c r="H9" s="112">
        <v>1.95</v>
      </c>
      <c r="I9" s="119">
        <v>2.21</v>
      </c>
      <c r="J9" s="116">
        <f t="shared" si="1"/>
        <v>3.1403197158081704</v>
      </c>
      <c r="K9" s="113">
        <v>0.4</v>
      </c>
      <c r="L9" s="78">
        <f t="shared" si="2"/>
        <v>5.9760956175298804E-3</v>
      </c>
      <c r="M9" s="79">
        <v>2</v>
      </c>
      <c r="N9" s="78">
        <f t="shared" si="3"/>
        <v>4.0404040404040407E-2</v>
      </c>
      <c r="O9" s="77">
        <v>0.1</v>
      </c>
      <c r="P9" s="78">
        <f t="shared" si="4"/>
        <v>1.2500000000000002E-2</v>
      </c>
      <c r="Q9" s="80">
        <f t="shared" si="5"/>
        <v>5.8880136021570294E-2</v>
      </c>
      <c r="R9" s="116">
        <f t="shared" si="6"/>
        <v>3.2863331732969465E-2</v>
      </c>
      <c r="S9" s="136">
        <v>0.1</v>
      </c>
      <c r="T9" s="145">
        <v>0</v>
      </c>
      <c r="U9" s="116">
        <f t="shared" si="7"/>
        <v>0.13286333173296946</v>
      </c>
      <c r="V9" s="81">
        <v>0.79</v>
      </c>
      <c r="W9" s="81">
        <v>0.54808268879656463</v>
      </c>
      <c r="X9" s="116">
        <f t="shared" si="8"/>
        <v>1.3380826887965647</v>
      </c>
      <c r="Y9" s="154">
        <v>1</v>
      </c>
    </row>
    <row r="10" spans="1:25" s="28" customFormat="1" ht="13.5" customHeight="1" x14ac:dyDescent="0.25">
      <c r="A10" s="183">
        <v>4</v>
      </c>
      <c r="B10" s="186" t="s">
        <v>235</v>
      </c>
      <c r="C10" s="97" t="s">
        <v>330</v>
      </c>
      <c r="D10" s="92">
        <v>133</v>
      </c>
      <c r="E10" s="99" t="s">
        <v>330</v>
      </c>
      <c r="F10" s="119">
        <f t="shared" si="0"/>
        <v>5.4972143790069303</v>
      </c>
      <c r="G10" s="122">
        <v>2.1800000000000002</v>
      </c>
      <c r="H10" s="112">
        <v>1.55</v>
      </c>
      <c r="I10" s="119">
        <v>2.1419999999999999</v>
      </c>
      <c r="J10" s="116">
        <f t="shared" si="1"/>
        <v>3.0436944937833035</v>
      </c>
      <c r="K10" s="127">
        <v>0</v>
      </c>
      <c r="L10" s="78">
        <f t="shared" si="2"/>
        <v>0</v>
      </c>
      <c r="M10" s="79">
        <v>0</v>
      </c>
      <c r="N10" s="78">
        <f t="shared" si="3"/>
        <v>0</v>
      </c>
      <c r="O10" s="79">
        <v>0.5</v>
      </c>
      <c r="P10" s="78">
        <f t="shared" si="4"/>
        <v>6.25E-2</v>
      </c>
      <c r="Q10" s="80">
        <f t="shared" si="5"/>
        <v>6.25E-2</v>
      </c>
      <c r="R10" s="116">
        <f t="shared" si="6"/>
        <v>3.4883720930232558E-2</v>
      </c>
      <c r="S10" s="136">
        <v>3.3000000000000002E-2</v>
      </c>
      <c r="T10" s="145">
        <v>0</v>
      </c>
      <c r="U10" s="116">
        <f t="shared" si="7"/>
        <v>6.7883720930232566E-2</v>
      </c>
      <c r="V10" s="81">
        <v>0.92</v>
      </c>
      <c r="W10" s="81">
        <v>0.46563616429339377</v>
      </c>
      <c r="X10" s="116">
        <f t="shared" si="8"/>
        <v>1.3856361642933939</v>
      </c>
      <c r="Y10" s="154">
        <v>1</v>
      </c>
    </row>
    <row r="11" spans="1:25" s="28" customFormat="1" ht="12.75" customHeight="1" x14ac:dyDescent="0.25">
      <c r="A11" s="183">
        <v>5</v>
      </c>
      <c r="B11" s="186" t="s">
        <v>236</v>
      </c>
      <c r="C11" s="97" t="s">
        <v>331</v>
      </c>
      <c r="D11" s="92">
        <v>108</v>
      </c>
      <c r="E11" s="99" t="s">
        <v>332</v>
      </c>
      <c r="F11" s="119">
        <f t="shared" si="0"/>
        <v>5.3906577513467813</v>
      </c>
      <c r="G11" s="122">
        <v>1.82</v>
      </c>
      <c r="H11" s="112">
        <v>1.52</v>
      </c>
      <c r="I11" s="119">
        <v>1.802</v>
      </c>
      <c r="J11" s="116">
        <f t="shared" si="1"/>
        <v>2.5605683836589699</v>
      </c>
      <c r="K11" s="127">
        <v>4.8</v>
      </c>
      <c r="L11" s="78">
        <f t="shared" si="2"/>
        <v>7.1713147410358571E-2</v>
      </c>
      <c r="M11" s="79">
        <v>1.8</v>
      </c>
      <c r="N11" s="78">
        <f t="shared" si="3"/>
        <v>3.6363636363636369E-2</v>
      </c>
      <c r="O11" s="79">
        <v>1</v>
      </c>
      <c r="P11" s="78">
        <f t="shared" si="4"/>
        <v>0.125</v>
      </c>
      <c r="Q11" s="80">
        <f t="shared" si="5"/>
        <v>0.23307678377399493</v>
      </c>
      <c r="R11" s="116">
        <f t="shared" si="6"/>
        <v>0.13008936768781112</v>
      </c>
      <c r="S11" s="136">
        <v>0.1</v>
      </c>
      <c r="T11" s="145">
        <v>0</v>
      </c>
      <c r="U11" s="116">
        <f t="shared" si="7"/>
        <v>0.23008936768781113</v>
      </c>
      <c r="V11" s="81">
        <v>0.8</v>
      </c>
      <c r="W11" s="81">
        <v>1</v>
      </c>
      <c r="X11" s="116">
        <f t="shared" si="8"/>
        <v>1.8</v>
      </c>
      <c r="Y11" s="154">
        <v>0.8</v>
      </c>
    </row>
    <row r="12" spans="1:25" s="28" customFormat="1" ht="13.5" customHeight="1" x14ac:dyDescent="0.25">
      <c r="A12" s="183">
        <v>6</v>
      </c>
      <c r="B12" s="186" t="s">
        <v>238</v>
      </c>
      <c r="C12" s="97" t="s">
        <v>334</v>
      </c>
      <c r="D12" s="92">
        <v>129</v>
      </c>
      <c r="E12" s="99" t="s">
        <v>329</v>
      </c>
      <c r="F12" s="119">
        <f t="shared" si="0"/>
        <v>5.3114918315459541</v>
      </c>
      <c r="G12" s="122" t="s">
        <v>380</v>
      </c>
      <c r="H12" s="112" t="s">
        <v>381</v>
      </c>
      <c r="I12" s="119">
        <v>1.748</v>
      </c>
      <c r="J12" s="116">
        <f t="shared" si="1"/>
        <v>2.4838365896980461</v>
      </c>
      <c r="K12" s="127">
        <v>0</v>
      </c>
      <c r="L12" s="78">
        <f t="shared" si="2"/>
        <v>0</v>
      </c>
      <c r="M12" s="79">
        <v>0</v>
      </c>
      <c r="N12" s="78">
        <f t="shared" si="3"/>
        <v>0</v>
      </c>
      <c r="O12" s="79">
        <v>0.6</v>
      </c>
      <c r="P12" s="78">
        <f t="shared" si="4"/>
        <v>7.4999999999999997E-2</v>
      </c>
      <c r="Q12" s="80">
        <f t="shared" si="5"/>
        <v>7.4999999999999997E-2</v>
      </c>
      <c r="R12" s="116">
        <f t="shared" si="6"/>
        <v>4.1860465116279069E-2</v>
      </c>
      <c r="S12" s="136">
        <v>0.1</v>
      </c>
      <c r="T12" s="145">
        <v>0.1</v>
      </c>
      <c r="U12" s="116">
        <f t="shared" si="7"/>
        <v>0.24186046511627909</v>
      </c>
      <c r="V12" s="81">
        <v>0.96</v>
      </c>
      <c r="W12" s="81">
        <v>0.62579477673162842</v>
      </c>
      <c r="X12" s="116">
        <f t="shared" si="8"/>
        <v>1.5857947767316283</v>
      </c>
      <c r="Y12" s="154">
        <v>1</v>
      </c>
    </row>
    <row r="13" spans="1:25" s="28" customFormat="1" ht="13.5" customHeight="1" x14ac:dyDescent="0.25">
      <c r="A13" s="183">
        <v>7</v>
      </c>
      <c r="B13" s="186" t="s">
        <v>257</v>
      </c>
      <c r="C13" s="97" t="s">
        <v>356</v>
      </c>
      <c r="D13" s="92">
        <v>133</v>
      </c>
      <c r="E13" s="99" t="s">
        <v>330</v>
      </c>
      <c r="F13" s="119">
        <f t="shared" si="0"/>
        <v>5.2962176663336642</v>
      </c>
      <c r="G13" s="122">
        <v>1.98</v>
      </c>
      <c r="H13" s="112">
        <v>1.55</v>
      </c>
      <c r="I13" s="119">
        <v>1.9387755102040816</v>
      </c>
      <c r="J13" s="116">
        <f t="shared" si="1"/>
        <v>2.7549207960271143</v>
      </c>
      <c r="K13" s="113">
        <v>3.2</v>
      </c>
      <c r="L13" s="78">
        <f t="shared" si="2"/>
        <v>4.7808764940239043E-2</v>
      </c>
      <c r="M13" s="79">
        <v>0</v>
      </c>
      <c r="N13" s="78">
        <f t="shared" si="3"/>
        <v>0</v>
      </c>
      <c r="O13" s="77">
        <v>0.1</v>
      </c>
      <c r="P13" s="78">
        <f t="shared" si="4"/>
        <v>1.2500000000000002E-2</v>
      </c>
      <c r="Q13" s="80">
        <f t="shared" si="5"/>
        <v>6.0308764940239047E-2</v>
      </c>
      <c r="R13" s="116">
        <f t="shared" si="6"/>
        <v>3.3660706013156683E-2</v>
      </c>
      <c r="S13" s="136">
        <v>6.2E-2</v>
      </c>
      <c r="T13" s="145">
        <v>0.06</v>
      </c>
      <c r="U13" s="116">
        <f t="shared" si="7"/>
        <v>0.15566070601315668</v>
      </c>
      <c r="V13" s="81">
        <v>0.92</v>
      </c>
      <c r="W13" s="81">
        <v>0.46563616429339377</v>
      </c>
      <c r="X13" s="116">
        <f t="shared" si="8"/>
        <v>1.3856361642933939</v>
      </c>
      <c r="Y13" s="154">
        <v>1</v>
      </c>
    </row>
    <row r="14" spans="1:25" s="28" customFormat="1" ht="13.5" customHeight="1" x14ac:dyDescent="0.25">
      <c r="A14" s="183">
        <v>8</v>
      </c>
      <c r="B14" s="186" t="s">
        <v>241</v>
      </c>
      <c r="C14" s="97" t="s">
        <v>332</v>
      </c>
      <c r="D14" s="92">
        <v>108</v>
      </c>
      <c r="E14" s="99" t="s">
        <v>332</v>
      </c>
      <c r="F14" s="119">
        <f t="shared" si="0"/>
        <v>5.1957320368605622</v>
      </c>
      <c r="G14" s="122">
        <v>1.91</v>
      </c>
      <c r="H14" s="112">
        <v>1.62</v>
      </c>
      <c r="I14" s="119">
        <v>1.804</v>
      </c>
      <c r="J14" s="116">
        <f t="shared" si="1"/>
        <v>2.563410301953819</v>
      </c>
      <c r="K14" s="127">
        <v>3.2</v>
      </c>
      <c r="L14" s="78">
        <f t="shared" si="2"/>
        <v>4.7808764940239043E-2</v>
      </c>
      <c r="M14" s="79">
        <v>0.5</v>
      </c>
      <c r="N14" s="78">
        <f t="shared" si="3"/>
        <v>1.0101010101010102E-2</v>
      </c>
      <c r="O14" s="79">
        <v>0</v>
      </c>
      <c r="P14" s="78">
        <f t="shared" si="4"/>
        <v>0</v>
      </c>
      <c r="Q14" s="80">
        <f t="shared" si="5"/>
        <v>5.7909775041249147E-2</v>
      </c>
      <c r="R14" s="116">
        <f t="shared" si="6"/>
        <v>3.2321734906743713E-2</v>
      </c>
      <c r="S14" s="136">
        <v>0</v>
      </c>
      <c r="T14" s="145">
        <v>0</v>
      </c>
      <c r="U14" s="116">
        <f t="shared" si="7"/>
        <v>3.2321734906743713E-2</v>
      </c>
      <c r="V14" s="81">
        <v>0.8</v>
      </c>
      <c r="W14" s="81">
        <v>1</v>
      </c>
      <c r="X14" s="116">
        <f t="shared" si="8"/>
        <v>1.8</v>
      </c>
      <c r="Y14" s="154">
        <v>0.8</v>
      </c>
    </row>
    <row r="15" spans="1:25" s="28" customFormat="1" ht="13.5" customHeight="1" x14ac:dyDescent="0.25">
      <c r="A15" s="183">
        <v>9</v>
      </c>
      <c r="B15" s="186" t="s">
        <v>251</v>
      </c>
      <c r="C15" s="97" t="s">
        <v>349</v>
      </c>
      <c r="D15" s="92">
        <v>125</v>
      </c>
      <c r="E15" s="84" t="s">
        <v>349</v>
      </c>
      <c r="F15" s="119">
        <f t="shared" si="0"/>
        <v>5.1230494823200958</v>
      </c>
      <c r="G15" s="122" t="s">
        <v>378</v>
      </c>
      <c r="H15" s="112" t="s">
        <v>379</v>
      </c>
      <c r="I15" s="119">
        <v>2.2610000000000001</v>
      </c>
      <c r="J15" s="116">
        <f t="shared" si="1"/>
        <v>3.2127886323268209</v>
      </c>
      <c r="K15" s="113">
        <v>1.6</v>
      </c>
      <c r="L15" s="78">
        <f t="shared" si="2"/>
        <v>2.3904382470119521E-2</v>
      </c>
      <c r="M15" s="83">
        <v>0.5</v>
      </c>
      <c r="N15" s="78">
        <f t="shared" si="3"/>
        <v>1.0101010101010102E-2</v>
      </c>
      <c r="O15" s="83">
        <v>0.4</v>
      </c>
      <c r="P15" s="78">
        <f t="shared" si="4"/>
        <v>5.000000000000001E-2</v>
      </c>
      <c r="Q15" s="80">
        <f t="shared" si="5"/>
        <v>8.4005392571129628E-2</v>
      </c>
      <c r="R15" s="116">
        <f t="shared" si="6"/>
        <v>4.6886730737374677E-2</v>
      </c>
      <c r="S15" s="136">
        <v>0</v>
      </c>
      <c r="T15" s="146">
        <v>0</v>
      </c>
      <c r="U15" s="116">
        <f t="shared" si="7"/>
        <v>4.6886730737374677E-2</v>
      </c>
      <c r="V15" s="81">
        <v>0.69000000000000006</v>
      </c>
      <c r="W15" s="81">
        <v>0.37337411925589997</v>
      </c>
      <c r="X15" s="116">
        <f t="shared" si="8"/>
        <v>1.0633741192559001</v>
      </c>
      <c r="Y15" s="154">
        <v>0.8</v>
      </c>
    </row>
    <row r="16" spans="1:25" s="28" customFormat="1" ht="13.5" customHeight="1" x14ac:dyDescent="0.25">
      <c r="A16" s="183">
        <v>10</v>
      </c>
      <c r="B16" s="186" t="s">
        <v>248</v>
      </c>
      <c r="C16" s="97" t="s">
        <v>346</v>
      </c>
      <c r="D16" s="92">
        <v>108</v>
      </c>
      <c r="E16" s="99" t="s">
        <v>332</v>
      </c>
      <c r="F16" s="119">
        <f t="shared" si="0"/>
        <v>5.0710772790484882</v>
      </c>
      <c r="G16" s="122">
        <v>1.79</v>
      </c>
      <c r="H16" s="112">
        <v>1.61</v>
      </c>
      <c r="I16" s="119">
        <v>1.6879999999999999</v>
      </c>
      <c r="J16" s="116">
        <f t="shared" si="1"/>
        <v>2.3985790408525753</v>
      </c>
      <c r="K16" s="113">
        <v>0</v>
      </c>
      <c r="L16" s="78">
        <f t="shared" si="2"/>
        <v>0</v>
      </c>
      <c r="M16" s="83">
        <v>0.5</v>
      </c>
      <c r="N16" s="78">
        <f t="shared" si="3"/>
        <v>1.0101010101010102E-2</v>
      </c>
      <c r="O16" s="83">
        <v>0.6</v>
      </c>
      <c r="P16" s="78">
        <f t="shared" si="4"/>
        <v>7.4999999999999997E-2</v>
      </c>
      <c r="Q16" s="80">
        <f t="shared" si="5"/>
        <v>8.5101010101010094E-2</v>
      </c>
      <c r="R16" s="116">
        <f t="shared" si="6"/>
        <v>4.7498238195912611E-2</v>
      </c>
      <c r="S16" s="136">
        <v>2.5000000000000001E-2</v>
      </c>
      <c r="T16" s="146">
        <v>0</v>
      </c>
      <c r="U16" s="116">
        <f t="shared" si="7"/>
        <v>7.2498238195912612E-2</v>
      </c>
      <c r="V16" s="81">
        <v>0.8</v>
      </c>
      <c r="W16" s="81">
        <v>1</v>
      </c>
      <c r="X16" s="116">
        <f t="shared" si="8"/>
        <v>1.8</v>
      </c>
      <c r="Y16" s="154">
        <v>0.8</v>
      </c>
    </row>
    <row r="17" spans="1:25" s="28" customFormat="1" ht="13.5" customHeight="1" x14ac:dyDescent="0.25">
      <c r="A17" s="28">
        <v>11</v>
      </c>
      <c r="B17" s="82" t="s">
        <v>252</v>
      </c>
      <c r="C17" s="97" t="s">
        <v>350</v>
      </c>
      <c r="D17" s="92">
        <v>108</v>
      </c>
      <c r="E17" s="99" t="s">
        <v>332</v>
      </c>
      <c r="F17" s="119">
        <f t="shared" si="0"/>
        <v>4.9332101635129435</v>
      </c>
      <c r="G17" s="122">
        <v>1.55</v>
      </c>
      <c r="H17" s="112">
        <v>1.59</v>
      </c>
      <c r="I17" s="119">
        <v>1.458</v>
      </c>
      <c r="J17" s="116">
        <f t="shared" si="1"/>
        <v>2.071758436944938</v>
      </c>
      <c r="K17" s="113">
        <v>0</v>
      </c>
      <c r="L17" s="78">
        <f t="shared" si="2"/>
        <v>0</v>
      </c>
      <c r="M17" s="83">
        <v>0.5</v>
      </c>
      <c r="N17" s="78">
        <f t="shared" si="3"/>
        <v>1.0101010101010102E-2</v>
      </c>
      <c r="O17" s="83">
        <v>0.8</v>
      </c>
      <c r="P17" s="78">
        <f t="shared" si="4"/>
        <v>0.10000000000000002</v>
      </c>
      <c r="Q17" s="80">
        <f t="shared" si="5"/>
        <v>0.11010101010101012</v>
      </c>
      <c r="R17" s="116">
        <f t="shared" si="6"/>
        <v>6.1451726568005648E-2</v>
      </c>
      <c r="S17" s="136">
        <v>0.1</v>
      </c>
      <c r="T17" s="146">
        <v>0.1</v>
      </c>
      <c r="U17" s="116">
        <f t="shared" si="7"/>
        <v>0.26145172656800564</v>
      </c>
      <c r="V17" s="81">
        <v>0.8</v>
      </c>
      <c r="W17" s="81">
        <v>1</v>
      </c>
      <c r="X17" s="116">
        <f t="shared" si="8"/>
        <v>1.8</v>
      </c>
      <c r="Y17" s="154">
        <v>0.8</v>
      </c>
    </row>
    <row r="18" spans="1:25" s="28" customFormat="1" ht="13.5" customHeight="1" x14ac:dyDescent="0.25">
      <c r="A18" s="28">
        <v>12</v>
      </c>
      <c r="B18" s="82" t="s">
        <v>250</v>
      </c>
      <c r="C18" s="97" t="s">
        <v>348</v>
      </c>
      <c r="D18" s="92">
        <v>108</v>
      </c>
      <c r="E18" s="99" t="s">
        <v>332</v>
      </c>
      <c r="F18" s="119">
        <f t="shared" si="0"/>
        <v>4.9025017662175427</v>
      </c>
      <c r="G18" s="122" t="s">
        <v>376</v>
      </c>
      <c r="H18" s="112" t="s">
        <v>377</v>
      </c>
      <c r="I18" s="119">
        <v>1.5680000000000001</v>
      </c>
      <c r="J18" s="116">
        <f t="shared" si="1"/>
        <v>2.2280639431616343</v>
      </c>
      <c r="K18" s="113">
        <v>1.6</v>
      </c>
      <c r="L18" s="78">
        <f t="shared" si="2"/>
        <v>2.3904382470119521E-2</v>
      </c>
      <c r="M18" s="83">
        <v>2.5</v>
      </c>
      <c r="N18" s="78">
        <f t="shared" si="3"/>
        <v>5.0505050505050504E-2</v>
      </c>
      <c r="O18" s="83">
        <v>0.4</v>
      </c>
      <c r="P18" s="78">
        <f t="shared" si="4"/>
        <v>5.000000000000001E-2</v>
      </c>
      <c r="Q18" s="80">
        <f t="shared" si="5"/>
        <v>0.12440943297517004</v>
      </c>
      <c r="R18" s="116">
        <f t="shared" si="6"/>
        <v>6.943782305590887E-2</v>
      </c>
      <c r="S18" s="136">
        <v>5.0000000000000001E-3</v>
      </c>
      <c r="T18" s="146">
        <v>0</v>
      </c>
      <c r="U18" s="116">
        <f t="shared" si="7"/>
        <v>7.4437823055908875E-2</v>
      </c>
      <c r="V18" s="81">
        <v>0.8</v>
      </c>
      <c r="W18" s="81">
        <v>1</v>
      </c>
      <c r="X18" s="116">
        <f t="shared" si="8"/>
        <v>1.8</v>
      </c>
      <c r="Y18" s="154">
        <v>0.8</v>
      </c>
    </row>
    <row r="19" spans="1:25" s="28" customFormat="1" ht="13.5" customHeight="1" x14ac:dyDescent="0.25">
      <c r="A19" s="28">
        <v>13</v>
      </c>
      <c r="B19" s="82" t="s">
        <v>262</v>
      </c>
      <c r="C19" s="97" t="s">
        <v>362</v>
      </c>
      <c r="D19" s="92">
        <v>133</v>
      </c>
      <c r="E19" s="99" t="s">
        <v>330</v>
      </c>
      <c r="F19" s="119">
        <f t="shared" si="0"/>
        <v>4.8860449598079647</v>
      </c>
      <c r="G19" s="122">
        <v>1.71</v>
      </c>
      <c r="H19" s="112">
        <v>1.55</v>
      </c>
      <c r="I19" s="119">
        <v>1.6632653061224489</v>
      </c>
      <c r="J19" s="116">
        <f t="shared" si="1"/>
        <v>2.3634320513285241</v>
      </c>
      <c r="K19" s="127">
        <v>0</v>
      </c>
      <c r="L19" s="78">
        <f t="shared" si="2"/>
        <v>0</v>
      </c>
      <c r="M19" s="79">
        <v>0</v>
      </c>
      <c r="N19" s="78">
        <f t="shared" si="3"/>
        <v>0</v>
      </c>
      <c r="O19" s="79">
        <v>0.1</v>
      </c>
      <c r="P19" s="78">
        <f t="shared" si="4"/>
        <v>1.2500000000000002E-2</v>
      </c>
      <c r="Q19" s="80">
        <f t="shared" si="5"/>
        <v>1.2500000000000002E-2</v>
      </c>
      <c r="R19" s="116">
        <f t="shared" si="6"/>
        <v>6.9767441860465133E-3</v>
      </c>
      <c r="S19" s="136">
        <v>0.03</v>
      </c>
      <c r="T19" s="145">
        <v>0.1</v>
      </c>
      <c r="U19" s="116">
        <f t="shared" si="7"/>
        <v>0.13697674418604652</v>
      </c>
      <c r="V19" s="81">
        <v>0.92</v>
      </c>
      <c r="W19" s="81">
        <v>0.46563616429339377</v>
      </c>
      <c r="X19" s="116">
        <f t="shared" si="8"/>
        <v>1.3856361642933939</v>
      </c>
      <c r="Y19" s="154">
        <v>1</v>
      </c>
    </row>
    <row r="20" spans="1:25" s="28" customFormat="1" ht="13.5" customHeight="1" x14ac:dyDescent="0.25">
      <c r="A20" s="28">
        <v>14</v>
      </c>
      <c r="B20" s="82" t="s">
        <v>254</v>
      </c>
      <c r="C20" s="97" t="s">
        <v>353</v>
      </c>
      <c r="D20" s="92">
        <v>133</v>
      </c>
      <c r="E20" s="99" t="s">
        <v>330</v>
      </c>
      <c r="F20" s="119">
        <f t="shared" si="0"/>
        <v>4.8462155237426057</v>
      </c>
      <c r="G20" s="122" t="s">
        <v>384</v>
      </c>
      <c r="H20" s="112" t="s">
        <v>385</v>
      </c>
      <c r="I20" s="119">
        <v>1.4950000000000001</v>
      </c>
      <c r="J20" s="116">
        <f t="shared" si="1"/>
        <v>2.1243339253996449</v>
      </c>
      <c r="K20" s="113">
        <v>1.6</v>
      </c>
      <c r="L20" s="78">
        <f t="shared" si="2"/>
        <v>2.3904382470119521E-2</v>
      </c>
      <c r="M20" s="79">
        <v>1</v>
      </c>
      <c r="N20" s="78">
        <f t="shared" si="3"/>
        <v>2.0202020202020204E-2</v>
      </c>
      <c r="O20" s="77">
        <v>1.6</v>
      </c>
      <c r="P20" s="78">
        <f t="shared" si="4"/>
        <v>0.20000000000000004</v>
      </c>
      <c r="Q20" s="80">
        <f t="shared" si="5"/>
        <v>0.24410640267213976</v>
      </c>
      <c r="R20" s="116">
        <f t="shared" si="6"/>
        <v>0.13624543404956638</v>
      </c>
      <c r="S20" s="136">
        <v>0.1</v>
      </c>
      <c r="T20" s="146">
        <v>0.1</v>
      </c>
      <c r="U20" s="116">
        <f t="shared" si="7"/>
        <v>0.33624543404956642</v>
      </c>
      <c r="V20" s="81">
        <v>0.92</v>
      </c>
      <c r="W20" s="81">
        <v>0.46563616429339377</v>
      </c>
      <c r="X20" s="116">
        <f t="shared" si="8"/>
        <v>1.3856361642933939</v>
      </c>
      <c r="Y20" s="154">
        <v>1</v>
      </c>
    </row>
    <row r="21" spans="1:25" s="28" customFormat="1" ht="13.5" customHeight="1" x14ac:dyDescent="0.25">
      <c r="A21" s="28">
        <v>15</v>
      </c>
      <c r="B21" s="82" t="s">
        <v>263</v>
      </c>
      <c r="C21" s="97" t="s">
        <v>363</v>
      </c>
      <c r="D21" s="82">
        <v>108</v>
      </c>
      <c r="E21" s="99" t="s">
        <v>332</v>
      </c>
      <c r="F21" s="119">
        <f t="shared" si="0"/>
        <v>4.8165822053451013</v>
      </c>
      <c r="G21" s="122" t="s">
        <v>394</v>
      </c>
      <c r="H21" s="112" t="s">
        <v>377</v>
      </c>
      <c r="I21" s="119">
        <v>1.4810000000000001</v>
      </c>
      <c r="J21" s="116">
        <f t="shared" si="1"/>
        <v>2.1044404973357018</v>
      </c>
      <c r="K21" s="113">
        <v>6.4</v>
      </c>
      <c r="L21" s="78">
        <f t="shared" si="2"/>
        <v>9.5617529880478086E-2</v>
      </c>
      <c r="M21" s="79">
        <v>1.5</v>
      </c>
      <c r="N21" s="78">
        <f t="shared" si="3"/>
        <v>3.0303030303030307E-2</v>
      </c>
      <c r="O21" s="77">
        <v>0.6</v>
      </c>
      <c r="P21" s="78">
        <f t="shared" si="4"/>
        <v>7.4999999999999997E-2</v>
      </c>
      <c r="Q21" s="80">
        <f t="shared" si="5"/>
        <v>0.2009205601835084</v>
      </c>
      <c r="R21" s="116">
        <f t="shared" si="6"/>
        <v>0.11214170800940003</v>
      </c>
      <c r="S21" s="136">
        <v>0</v>
      </c>
      <c r="T21" s="146">
        <v>0</v>
      </c>
      <c r="U21" s="116">
        <f t="shared" si="7"/>
        <v>0.11214170800940003</v>
      </c>
      <c r="V21" s="81">
        <v>0.8</v>
      </c>
      <c r="W21" s="81">
        <v>1</v>
      </c>
      <c r="X21" s="116">
        <f t="shared" si="8"/>
        <v>1.8</v>
      </c>
      <c r="Y21" s="154">
        <v>0.8</v>
      </c>
    </row>
    <row r="22" spans="1:25" s="28" customFormat="1" ht="13.5" customHeight="1" x14ac:dyDescent="0.25">
      <c r="A22" s="28">
        <v>16</v>
      </c>
      <c r="B22" s="82" t="s">
        <v>253</v>
      </c>
      <c r="C22" s="97" t="s">
        <v>351</v>
      </c>
      <c r="D22" s="92">
        <v>139</v>
      </c>
      <c r="E22" s="99" t="s">
        <v>352</v>
      </c>
      <c r="F22" s="119">
        <f t="shared" si="0"/>
        <v>4.7960396405375532</v>
      </c>
      <c r="G22" s="122">
        <v>2.2799999999999998</v>
      </c>
      <c r="H22" s="112">
        <v>1.73</v>
      </c>
      <c r="I22" s="119">
        <v>2.105</v>
      </c>
      <c r="J22" s="116">
        <f t="shared" si="1"/>
        <v>2.991119005328597</v>
      </c>
      <c r="K22" s="113">
        <v>1.6</v>
      </c>
      <c r="L22" s="78">
        <f t="shared" si="2"/>
        <v>2.3904382470119521E-2</v>
      </c>
      <c r="M22" s="83">
        <v>0</v>
      </c>
      <c r="N22" s="78">
        <f t="shared" si="3"/>
        <v>0</v>
      </c>
      <c r="O22" s="83">
        <v>0.1</v>
      </c>
      <c r="P22" s="78">
        <f t="shared" si="4"/>
        <v>1.2500000000000002E-2</v>
      </c>
      <c r="Q22" s="80">
        <f t="shared" si="5"/>
        <v>3.6404382470119526E-2</v>
      </c>
      <c r="R22" s="116">
        <f t="shared" si="6"/>
        <v>2.0318725099601597E-2</v>
      </c>
      <c r="S22" s="136">
        <v>0.1</v>
      </c>
      <c r="T22" s="146">
        <v>0.1</v>
      </c>
      <c r="U22" s="116">
        <f t="shared" si="7"/>
        <v>0.2203187250996016</v>
      </c>
      <c r="V22" s="81">
        <v>0.84</v>
      </c>
      <c r="W22" s="81">
        <v>0.4446019101093554</v>
      </c>
      <c r="X22" s="116">
        <f t="shared" si="8"/>
        <v>1.2846019101093553</v>
      </c>
      <c r="Y22" s="154">
        <v>0.3</v>
      </c>
    </row>
    <row r="23" spans="1:25" s="28" customFormat="1" ht="13.5" customHeight="1" x14ac:dyDescent="0.25">
      <c r="A23" s="28">
        <v>17</v>
      </c>
      <c r="B23" s="82" t="s">
        <v>249</v>
      </c>
      <c r="C23" s="97" t="s">
        <v>347</v>
      </c>
      <c r="D23" s="92">
        <v>105</v>
      </c>
      <c r="E23" s="99" t="s">
        <v>335</v>
      </c>
      <c r="F23" s="119">
        <f t="shared" si="0"/>
        <v>4.6956445582566957</v>
      </c>
      <c r="G23" s="122" t="s">
        <v>374</v>
      </c>
      <c r="H23" s="112" t="s">
        <v>375</v>
      </c>
      <c r="I23" s="119">
        <v>1.399</v>
      </c>
      <c r="J23" s="116">
        <f t="shared" si="1"/>
        <v>1.9879218472468918</v>
      </c>
      <c r="K23" s="113">
        <v>20.079999999999998</v>
      </c>
      <c r="L23" s="78">
        <f t="shared" si="2"/>
        <v>0.3</v>
      </c>
      <c r="M23" s="83">
        <v>9.9</v>
      </c>
      <c r="N23" s="78">
        <f t="shared" si="3"/>
        <v>0.2</v>
      </c>
      <c r="O23" s="83">
        <v>0.3</v>
      </c>
      <c r="P23" s="78">
        <f t="shared" si="4"/>
        <v>3.7499999999999999E-2</v>
      </c>
      <c r="Q23" s="80">
        <f t="shared" si="5"/>
        <v>0.53749999999999998</v>
      </c>
      <c r="R23" s="116">
        <f t="shared" si="6"/>
        <v>0.3</v>
      </c>
      <c r="S23" s="136">
        <v>0.1</v>
      </c>
      <c r="T23" s="146">
        <v>0</v>
      </c>
      <c r="U23" s="116">
        <f t="shared" si="7"/>
        <v>0.4</v>
      </c>
      <c r="V23" s="81">
        <v>0.78</v>
      </c>
      <c r="W23" s="81">
        <v>0.72772271100980424</v>
      </c>
      <c r="X23" s="116">
        <f t="shared" si="8"/>
        <v>1.5077227110098042</v>
      </c>
      <c r="Y23" s="154">
        <v>0.8</v>
      </c>
    </row>
    <row r="24" spans="1:25" s="28" customFormat="1" ht="13.5" customHeight="1" x14ac:dyDescent="0.25">
      <c r="A24" s="28">
        <v>18</v>
      </c>
      <c r="B24" s="82" t="s">
        <v>256</v>
      </c>
      <c r="C24" s="97" t="s">
        <v>355</v>
      </c>
      <c r="D24" s="92">
        <v>139</v>
      </c>
      <c r="E24" s="99" t="s">
        <v>352</v>
      </c>
      <c r="F24" s="119">
        <f t="shared" si="0"/>
        <v>4.6372540918709317</v>
      </c>
      <c r="G24" s="122" t="s">
        <v>388</v>
      </c>
      <c r="H24" s="112" t="s">
        <v>389</v>
      </c>
      <c r="I24" s="119">
        <v>1.657</v>
      </c>
      <c r="J24" s="116">
        <f t="shared" si="1"/>
        <v>2.3545293072824158</v>
      </c>
      <c r="K24" s="127">
        <v>3.2</v>
      </c>
      <c r="L24" s="78">
        <f t="shared" si="2"/>
        <v>4.7808764940239043E-2</v>
      </c>
      <c r="M24" s="79">
        <v>1</v>
      </c>
      <c r="N24" s="78">
        <f t="shared" si="3"/>
        <v>2.0202020202020204E-2</v>
      </c>
      <c r="O24" s="79">
        <v>0</v>
      </c>
      <c r="P24" s="78">
        <f t="shared" si="4"/>
        <v>0</v>
      </c>
      <c r="Q24" s="80">
        <f t="shared" si="5"/>
        <v>6.801078514225925E-2</v>
      </c>
      <c r="R24" s="116">
        <f t="shared" si="6"/>
        <v>3.7959507986377254E-2</v>
      </c>
      <c r="S24" s="136">
        <v>0.1</v>
      </c>
      <c r="T24" s="145">
        <v>0.06</v>
      </c>
      <c r="U24" s="116">
        <f t="shared" si="7"/>
        <v>0.19795950798637726</v>
      </c>
      <c r="V24" s="81">
        <v>0.84</v>
      </c>
      <c r="W24" s="81">
        <v>0.44476527660213855</v>
      </c>
      <c r="X24" s="116">
        <f t="shared" si="8"/>
        <v>1.2847652766021385</v>
      </c>
      <c r="Y24" s="154">
        <v>0.8</v>
      </c>
    </row>
    <row r="25" spans="1:25" s="28" customFormat="1" ht="13.5" customHeight="1" x14ac:dyDescent="0.25">
      <c r="A25" s="28">
        <v>19</v>
      </c>
      <c r="B25" s="82" t="s">
        <v>245</v>
      </c>
      <c r="C25" s="97" t="s">
        <v>342</v>
      </c>
      <c r="D25" s="92">
        <v>108</v>
      </c>
      <c r="E25" s="99" t="s">
        <v>332</v>
      </c>
      <c r="F25" s="119">
        <f t="shared" si="0"/>
        <v>4.5424511545293074</v>
      </c>
      <c r="G25" s="122" t="s">
        <v>368</v>
      </c>
      <c r="H25" s="112" t="s">
        <v>369</v>
      </c>
      <c r="I25" s="119">
        <v>1.367</v>
      </c>
      <c r="J25" s="116">
        <f t="shared" si="1"/>
        <v>1.9424511545293073</v>
      </c>
      <c r="K25" s="127">
        <v>0</v>
      </c>
      <c r="L25" s="78">
        <f t="shared" si="2"/>
        <v>0</v>
      </c>
      <c r="M25" s="79">
        <v>0</v>
      </c>
      <c r="N25" s="78">
        <f t="shared" si="3"/>
        <v>0</v>
      </c>
      <c r="O25" s="79">
        <v>0</v>
      </c>
      <c r="P25" s="78">
        <f t="shared" si="4"/>
        <v>0</v>
      </c>
      <c r="Q25" s="80">
        <f t="shared" si="5"/>
        <v>0</v>
      </c>
      <c r="R25" s="116">
        <f t="shared" si="6"/>
        <v>0</v>
      </c>
      <c r="S25" s="136">
        <v>0</v>
      </c>
      <c r="T25" s="146">
        <v>0</v>
      </c>
      <c r="U25" s="116">
        <f t="shared" si="7"/>
        <v>0</v>
      </c>
      <c r="V25" s="81">
        <v>0.8</v>
      </c>
      <c r="W25" s="81">
        <v>1</v>
      </c>
      <c r="X25" s="116">
        <f t="shared" si="8"/>
        <v>1.8</v>
      </c>
      <c r="Y25" s="154">
        <v>0.8</v>
      </c>
    </row>
    <row r="26" spans="1:25" s="28" customFormat="1" ht="13.5" customHeight="1" x14ac:dyDescent="0.25">
      <c r="A26" s="28">
        <v>20</v>
      </c>
      <c r="B26" s="82" t="s">
        <v>258</v>
      </c>
      <c r="C26" s="97" t="s">
        <v>357</v>
      </c>
      <c r="D26" s="92">
        <v>105</v>
      </c>
      <c r="E26" s="99" t="s">
        <v>335</v>
      </c>
      <c r="F26" s="119">
        <f t="shared" si="0"/>
        <v>4.5258399401394671</v>
      </c>
      <c r="G26" s="122" t="s">
        <v>390</v>
      </c>
      <c r="H26" s="112" t="s">
        <v>377</v>
      </c>
      <c r="I26" s="119">
        <v>1.5609999999999999</v>
      </c>
      <c r="J26" s="116">
        <f t="shared" si="1"/>
        <v>2.2181172291296627</v>
      </c>
      <c r="K26" s="127">
        <v>0</v>
      </c>
      <c r="L26" s="78">
        <f t="shared" si="2"/>
        <v>0</v>
      </c>
      <c r="M26" s="79">
        <v>0</v>
      </c>
      <c r="N26" s="78">
        <f t="shared" si="3"/>
        <v>0</v>
      </c>
      <c r="O26" s="79">
        <v>0</v>
      </c>
      <c r="P26" s="78">
        <f t="shared" si="4"/>
        <v>0</v>
      </c>
      <c r="Q26" s="80">
        <f t="shared" si="5"/>
        <v>0</v>
      </c>
      <c r="R26" s="116">
        <f t="shared" si="6"/>
        <v>0</v>
      </c>
      <c r="S26" s="136">
        <v>0</v>
      </c>
      <c r="T26" s="146">
        <v>0</v>
      </c>
      <c r="U26" s="116">
        <f t="shared" si="7"/>
        <v>0</v>
      </c>
      <c r="V26" s="81">
        <v>0.78</v>
      </c>
      <c r="W26" s="81">
        <v>0.72772271100980424</v>
      </c>
      <c r="X26" s="116">
        <f t="shared" si="8"/>
        <v>1.5077227110098042</v>
      </c>
      <c r="Y26" s="154">
        <v>0.8</v>
      </c>
    </row>
    <row r="27" spans="1:25" s="28" customFormat="1" ht="13.5" customHeight="1" x14ac:dyDescent="0.25">
      <c r="A27" s="28">
        <v>21</v>
      </c>
      <c r="B27" s="82" t="s">
        <v>240</v>
      </c>
      <c r="C27" s="97" t="s">
        <v>336</v>
      </c>
      <c r="D27" s="92">
        <v>108</v>
      </c>
      <c r="E27" s="99" t="s">
        <v>332</v>
      </c>
      <c r="F27" s="119">
        <f t="shared" si="0"/>
        <v>4.5196187600227518</v>
      </c>
      <c r="G27" s="122">
        <v>1.44</v>
      </c>
      <c r="H27" s="112">
        <v>1.62</v>
      </c>
      <c r="I27" s="119">
        <v>1.31</v>
      </c>
      <c r="J27" s="116">
        <f t="shared" si="1"/>
        <v>1.8614564831261102</v>
      </c>
      <c r="K27" s="127">
        <v>1.6</v>
      </c>
      <c r="L27" s="78">
        <f t="shared" si="2"/>
        <v>2.3904382470119521E-2</v>
      </c>
      <c r="M27" s="79">
        <v>1.5</v>
      </c>
      <c r="N27" s="78">
        <f t="shared" si="3"/>
        <v>3.0303030303030307E-2</v>
      </c>
      <c r="O27" s="79">
        <v>0.4</v>
      </c>
      <c r="P27" s="78">
        <f t="shared" si="4"/>
        <v>5.000000000000001E-2</v>
      </c>
      <c r="Q27" s="80">
        <f t="shared" si="5"/>
        <v>0.10420741277314985</v>
      </c>
      <c r="R27" s="116">
        <f t="shared" si="6"/>
        <v>5.8162276896641781E-2</v>
      </c>
      <c r="S27" s="136">
        <v>0</v>
      </c>
      <c r="T27" s="146">
        <v>0</v>
      </c>
      <c r="U27" s="116">
        <f t="shared" si="7"/>
        <v>5.8162276896641781E-2</v>
      </c>
      <c r="V27" s="81">
        <v>0.8</v>
      </c>
      <c r="W27" s="81">
        <v>1</v>
      </c>
      <c r="X27" s="116">
        <f t="shared" si="8"/>
        <v>1.8</v>
      </c>
      <c r="Y27" s="154">
        <v>0.8</v>
      </c>
    </row>
    <row r="28" spans="1:25" s="28" customFormat="1" ht="13.5" customHeight="1" x14ac:dyDescent="0.25">
      <c r="A28" s="28">
        <v>22</v>
      </c>
      <c r="B28" s="82" t="s">
        <v>246</v>
      </c>
      <c r="C28" s="97" t="s">
        <v>343</v>
      </c>
      <c r="D28" s="92">
        <v>108</v>
      </c>
      <c r="E28" s="99" t="s">
        <v>332</v>
      </c>
      <c r="F28" s="119">
        <f t="shared" si="0"/>
        <v>4.508901483577854</v>
      </c>
      <c r="G28" s="122" t="s">
        <v>370</v>
      </c>
      <c r="H28" s="112" t="s">
        <v>371</v>
      </c>
      <c r="I28" s="119">
        <v>1.3340000000000001</v>
      </c>
      <c r="J28" s="116">
        <f t="shared" si="1"/>
        <v>1.8955595026642986</v>
      </c>
      <c r="K28" s="127">
        <v>1.6</v>
      </c>
      <c r="L28" s="78">
        <f t="shared" si="2"/>
        <v>2.3904382470119521E-2</v>
      </c>
      <c r="M28" s="79">
        <v>0</v>
      </c>
      <c r="N28" s="78">
        <f t="shared" si="3"/>
        <v>0</v>
      </c>
      <c r="O28" s="79">
        <v>0</v>
      </c>
      <c r="P28" s="78">
        <f t="shared" si="4"/>
        <v>0</v>
      </c>
      <c r="Q28" s="80">
        <f t="shared" si="5"/>
        <v>2.3904382470119521E-2</v>
      </c>
      <c r="R28" s="116">
        <f t="shared" si="6"/>
        <v>1.334198091355508E-2</v>
      </c>
      <c r="S28" s="136">
        <v>0</v>
      </c>
      <c r="T28" s="146">
        <v>0</v>
      </c>
      <c r="U28" s="116">
        <f t="shared" si="7"/>
        <v>1.334198091355508E-2</v>
      </c>
      <c r="V28" s="81">
        <v>0.8</v>
      </c>
      <c r="W28" s="81">
        <v>1</v>
      </c>
      <c r="X28" s="116">
        <f t="shared" si="8"/>
        <v>1.8</v>
      </c>
      <c r="Y28" s="154">
        <v>0.8</v>
      </c>
    </row>
    <row r="29" spans="1:25" s="28" customFormat="1" ht="13.5" customHeight="1" x14ac:dyDescent="0.25">
      <c r="A29" s="28">
        <v>23</v>
      </c>
      <c r="B29" s="82" t="s">
        <v>339</v>
      </c>
      <c r="C29" s="97" t="s">
        <v>340</v>
      </c>
      <c r="D29" s="92">
        <v>131</v>
      </c>
      <c r="E29" s="99" t="s">
        <v>341</v>
      </c>
      <c r="F29" s="119">
        <f t="shared" si="0"/>
        <v>4.4677196441755305</v>
      </c>
      <c r="G29" s="122" t="s">
        <v>366</v>
      </c>
      <c r="H29" s="112" t="s">
        <v>367</v>
      </c>
      <c r="I29" s="119">
        <v>1.54</v>
      </c>
      <c r="J29" s="116">
        <f t="shared" si="1"/>
        <v>2.188277087033748</v>
      </c>
      <c r="K29" s="127">
        <v>0</v>
      </c>
      <c r="L29" s="78">
        <f t="shared" si="2"/>
        <v>0</v>
      </c>
      <c r="M29" s="79">
        <v>0.5</v>
      </c>
      <c r="N29" s="78">
        <f t="shared" si="3"/>
        <v>1.0101010101010102E-2</v>
      </c>
      <c r="O29" s="79">
        <v>0</v>
      </c>
      <c r="P29" s="78">
        <f t="shared" si="4"/>
        <v>0</v>
      </c>
      <c r="Q29" s="80">
        <f t="shared" si="5"/>
        <v>1.0101010101010102E-2</v>
      </c>
      <c r="R29" s="116">
        <f t="shared" si="6"/>
        <v>5.637773079633545E-3</v>
      </c>
      <c r="S29" s="136">
        <v>0.1</v>
      </c>
      <c r="T29" s="145">
        <v>0.06</v>
      </c>
      <c r="U29" s="116">
        <f t="shared" si="7"/>
        <v>0.16563777307963357</v>
      </c>
      <c r="V29" s="81">
        <v>0.97</v>
      </c>
      <c r="W29" s="81">
        <v>0.34380478406214898</v>
      </c>
      <c r="X29" s="116">
        <f t="shared" si="8"/>
        <v>1.313804784062149</v>
      </c>
      <c r="Y29" s="154">
        <v>0.8</v>
      </c>
    </row>
    <row r="30" spans="1:25" s="28" customFormat="1" ht="13.5" customHeight="1" x14ac:dyDescent="0.25">
      <c r="A30" s="28">
        <v>24</v>
      </c>
      <c r="B30" s="82" t="s">
        <v>239</v>
      </c>
      <c r="C30" s="97" t="s">
        <v>335</v>
      </c>
      <c r="D30" s="92">
        <v>105</v>
      </c>
      <c r="E30" s="101" t="s">
        <v>335</v>
      </c>
      <c r="F30" s="119">
        <f t="shared" si="0"/>
        <v>4.3424440831015758</v>
      </c>
      <c r="G30" s="122">
        <v>1.62</v>
      </c>
      <c r="H30" s="112">
        <v>1.69</v>
      </c>
      <c r="I30" s="119">
        <v>1.4239999999999999</v>
      </c>
      <c r="J30" s="116">
        <f t="shared" si="1"/>
        <v>2.0234458259325043</v>
      </c>
      <c r="K30" s="113">
        <v>0</v>
      </c>
      <c r="L30" s="78">
        <f t="shared" si="2"/>
        <v>0</v>
      </c>
      <c r="M30" s="79">
        <v>1</v>
      </c>
      <c r="N30" s="78">
        <f t="shared" si="3"/>
        <v>2.0202020202020204E-2</v>
      </c>
      <c r="O30" s="77">
        <v>0</v>
      </c>
      <c r="P30" s="78">
        <f t="shared" si="4"/>
        <v>0</v>
      </c>
      <c r="Q30" s="80">
        <f t="shared" si="5"/>
        <v>2.0202020202020204E-2</v>
      </c>
      <c r="R30" s="116">
        <f t="shared" si="6"/>
        <v>1.127554615926709E-2</v>
      </c>
      <c r="S30" s="136">
        <v>0</v>
      </c>
      <c r="T30" s="146">
        <v>0</v>
      </c>
      <c r="U30" s="116">
        <f t="shared" si="7"/>
        <v>1.127554615926709E-2</v>
      </c>
      <c r="V30" s="81">
        <v>0.78</v>
      </c>
      <c r="W30" s="81">
        <v>0.72772271100980424</v>
      </c>
      <c r="X30" s="116">
        <f t="shared" si="8"/>
        <v>1.5077227110098042</v>
      </c>
      <c r="Y30" s="154">
        <v>0.8</v>
      </c>
    </row>
    <row r="31" spans="1:25" s="28" customFormat="1" ht="13.5" customHeight="1" x14ac:dyDescent="0.25">
      <c r="A31" s="28">
        <v>25</v>
      </c>
      <c r="B31" s="82" t="s">
        <v>255</v>
      </c>
      <c r="C31" s="97" t="s">
        <v>354</v>
      </c>
      <c r="D31" s="92">
        <v>124</v>
      </c>
      <c r="E31" s="84" t="s">
        <v>354</v>
      </c>
      <c r="F31" s="119">
        <f t="shared" si="0"/>
        <v>4.1750406719020878</v>
      </c>
      <c r="G31" s="122" t="s">
        <v>386</v>
      </c>
      <c r="H31" s="112" t="s">
        <v>387</v>
      </c>
      <c r="I31" s="119">
        <v>1.56</v>
      </c>
      <c r="J31" s="116">
        <f t="shared" si="1"/>
        <v>2.2166962699822381</v>
      </c>
      <c r="K31" s="127">
        <v>0</v>
      </c>
      <c r="L31" s="78">
        <f t="shared" si="2"/>
        <v>0</v>
      </c>
      <c r="M31" s="79">
        <v>0</v>
      </c>
      <c r="N31" s="78">
        <f t="shared" si="3"/>
        <v>0</v>
      </c>
      <c r="O31" s="79">
        <v>0</v>
      </c>
      <c r="P31" s="78">
        <f t="shared" si="4"/>
        <v>0</v>
      </c>
      <c r="Q31" s="80">
        <f t="shared" si="5"/>
        <v>0</v>
      </c>
      <c r="R31" s="116">
        <f t="shared" si="6"/>
        <v>0</v>
      </c>
      <c r="S31" s="136">
        <v>0.1</v>
      </c>
      <c r="T31" s="145">
        <v>0</v>
      </c>
      <c r="U31" s="116">
        <f t="shared" si="7"/>
        <v>0.1</v>
      </c>
      <c r="V31" s="81">
        <v>1</v>
      </c>
      <c r="W31" s="81">
        <v>0.35834440191984973</v>
      </c>
      <c r="X31" s="116">
        <f t="shared" si="8"/>
        <v>1.3583444019198496</v>
      </c>
      <c r="Y31" s="154">
        <v>0.5</v>
      </c>
    </row>
    <row r="32" spans="1:25" s="28" customFormat="1" ht="13.5" customHeight="1" x14ac:dyDescent="0.25">
      <c r="A32" s="28">
        <v>26</v>
      </c>
      <c r="B32" s="92" t="s">
        <v>234</v>
      </c>
      <c r="C32" s="97" t="s">
        <v>328</v>
      </c>
      <c r="D32" s="92">
        <v>129</v>
      </c>
      <c r="E32" s="99" t="s">
        <v>329</v>
      </c>
      <c r="F32" s="119">
        <f t="shared" si="0"/>
        <v>4.0914786133213266</v>
      </c>
      <c r="G32" s="122" t="s">
        <v>364</v>
      </c>
      <c r="H32" s="112" t="s">
        <v>365</v>
      </c>
      <c r="I32" s="119">
        <v>1.1299999999999999</v>
      </c>
      <c r="J32" s="116">
        <f t="shared" si="1"/>
        <v>1.6056838365896979</v>
      </c>
      <c r="K32" s="127">
        <v>0</v>
      </c>
      <c r="L32" s="78">
        <f t="shared" si="2"/>
        <v>0</v>
      </c>
      <c r="M32" s="79">
        <v>0</v>
      </c>
      <c r="N32" s="78">
        <f t="shared" si="3"/>
        <v>0</v>
      </c>
      <c r="O32" s="79">
        <v>0</v>
      </c>
      <c r="P32" s="78">
        <f t="shared" si="4"/>
        <v>0</v>
      </c>
      <c r="Q32" s="85">
        <f t="shared" si="5"/>
        <v>0</v>
      </c>
      <c r="R32" s="116">
        <f t="shared" si="6"/>
        <v>0</v>
      </c>
      <c r="S32" s="137">
        <v>0.1</v>
      </c>
      <c r="T32" s="146">
        <v>0</v>
      </c>
      <c r="U32" s="116">
        <f t="shared" si="7"/>
        <v>0.1</v>
      </c>
      <c r="V32" s="81">
        <v>0.96</v>
      </c>
      <c r="W32" s="152">
        <v>0.62579477673162842</v>
      </c>
      <c r="X32" s="116">
        <f t="shared" si="8"/>
        <v>1.5857947767316283</v>
      </c>
      <c r="Y32" s="155">
        <v>0.8</v>
      </c>
    </row>
    <row r="33" spans="1:25" s="28" customFormat="1" ht="13.5" customHeight="1" x14ac:dyDescent="0.25">
      <c r="A33" s="28">
        <v>27</v>
      </c>
      <c r="B33" s="82" t="s">
        <v>242</v>
      </c>
      <c r="C33" s="97" t="s">
        <v>337</v>
      </c>
      <c r="D33" s="92">
        <v>129</v>
      </c>
      <c r="E33" s="99" t="s">
        <v>329</v>
      </c>
      <c r="F33" s="119">
        <f t="shared" si="0"/>
        <v>4.0668425213094652</v>
      </c>
      <c r="G33" s="122" t="s">
        <v>382</v>
      </c>
      <c r="H33" s="112" t="s">
        <v>383</v>
      </c>
      <c r="I33" s="119">
        <v>1.31</v>
      </c>
      <c r="J33" s="116">
        <f t="shared" si="1"/>
        <v>1.8614564831261102</v>
      </c>
      <c r="K33" s="127">
        <v>0</v>
      </c>
      <c r="L33" s="78">
        <f t="shared" si="2"/>
        <v>0</v>
      </c>
      <c r="M33" s="79">
        <v>0.5</v>
      </c>
      <c r="N33" s="78">
        <f t="shared" si="3"/>
        <v>1.0101010101010102E-2</v>
      </c>
      <c r="O33" s="79">
        <v>0.2</v>
      </c>
      <c r="P33" s="78">
        <f t="shared" si="4"/>
        <v>2.5000000000000005E-2</v>
      </c>
      <c r="Q33" s="85">
        <f t="shared" si="5"/>
        <v>3.5101010101010105E-2</v>
      </c>
      <c r="R33" s="116">
        <f t="shared" si="6"/>
        <v>1.9591261451726568E-2</v>
      </c>
      <c r="S33" s="137">
        <v>0.1</v>
      </c>
      <c r="T33" s="146">
        <v>0</v>
      </c>
      <c r="U33" s="116">
        <f t="shared" si="7"/>
        <v>0.11959126145172658</v>
      </c>
      <c r="V33" s="81">
        <v>0.96</v>
      </c>
      <c r="W33" s="152">
        <v>0.62579477673162842</v>
      </c>
      <c r="X33" s="116">
        <f t="shared" si="8"/>
        <v>1.5857947767316283</v>
      </c>
      <c r="Y33" s="155">
        <v>0.5</v>
      </c>
    </row>
    <row r="34" spans="1:25" s="28" customFormat="1" ht="13.5" customHeight="1" x14ac:dyDescent="0.25">
      <c r="A34" s="28">
        <v>28</v>
      </c>
      <c r="B34" s="82" t="s">
        <v>260</v>
      </c>
      <c r="C34" s="97" t="s">
        <v>359</v>
      </c>
      <c r="D34" s="92">
        <v>118</v>
      </c>
      <c r="E34" s="99" t="s">
        <v>360</v>
      </c>
      <c r="F34" s="119">
        <f t="shared" si="0"/>
        <v>4.0423204302060096</v>
      </c>
      <c r="G34" s="122" t="s">
        <v>391</v>
      </c>
      <c r="H34" s="112" t="s">
        <v>392</v>
      </c>
      <c r="I34" s="119">
        <v>1.2370000000000001</v>
      </c>
      <c r="J34" s="116">
        <f t="shared" si="1"/>
        <v>1.7577264653641209</v>
      </c>
      <c r="K34" s="127">
        <v>1.6</v>
      </c>
      <c r="L34" s="78">
        <f t="shared" si="2"/>
        <v>2.3904382470119521E-2</v>
      </c>
      <c r="M34" s="79">
        <v>0.5</v>
      </c>
      <c r="N34" s="78">
        <f t="shared" si="3"/>
        <v>1.0101010101010102E-2</v>
      </c>
      <c r="O34" s="79">
        <v>0</v>
      </c>
      <c r="P34" s="78">
        <f t="shared" si="4"/>
        <v>0</v>
      </c>
      <c r="Q34" s="85">
        <f t="shared" si="5"/>
        <v>3.4005392571129625E-2</v>
      </c>
      <c r="R34" s="116">
        <f t="shared" si="6"/>
        <v>1.8979753993188627E-2</v>
      </c>
      <c r="S34" s="137">
        <v>0.1</v>
      </c>
      <c r="T34" s="146">
        <v>0</v>
      </c>
      <c r="U34" s="116">
        <f t="shared" si="7"/>
        <v>0.11897975399318864</v>
      </c>
      <c r="V34" s="81">
        <v>1</v>
      </c>
      <c r="W34" s="152">
        <v>0.36561421084870011</v>
      </c>
      <c r="X34" s="116">
        <f t="shared" si="8"/>
        <v>1.3656142108487002</v>
      </c>
      <c r="Y34" s="155">
        <v>0.8</v>
      </c>
    </row>
    <row r="35" spans="1:25" s="28" customFormat="1" ht="13.5" customHeight="1" x14ac:dyDescent="0.25">
      <c r="A35" s="28">
        <v>29</v>
      </c>
      <c r="B35" s="82" t="s">
        <v>261</v>
      </c>
      <c r="C35" s="97" t="s">
        <v>361</v>
      </c>
      <c r="D35" s="92">
        <v>129</v>
      </c>
      <c r="E35" s="99" t="s">
        <v>329</v>
      </c>
      <c r="F35" s="119">
        <f t="shared" si="0"/>
        <v>3.829588407199636</v>
      </c>
      <c r="G35" s="122" t="s">
        <v>393</v>
      </c>
      <c r="H35" s="112" t="s">
        <v>365</v>
      </c>
      <c r="I35" s="119">
        <v>1.147</v>
      </c>
      <c r="J35" s="116">
        <f t="shared" si="1"/>
        <v>1.6298401420959148</v>
      </c>
      <c r="K35" s="127">
        <v>0</v>
      </c>
      <c r="L35" s="78">
        <f t="shared" si="2"/>
        <v>0</v>
      </c>
      <c r="M35" s="79">
        <v>0</v>
      </c>
      <c r="N35" s="78">
        <f t="shared" si="3"/>
        <v>0</v>
      </c>
      <c r="O35" s="79">
        <v>0.2</v>
      </c>
      <c r="P35" s="78">
        <f t="shared" si="4"/>
        <v>2.5000000000000005E-2</v>
      </c>
      <c r="Q35" s="85">
        <f t="shared" si="5"/>
        <v>2.5000000000000005E-2</v>
      </c>
      <c r="R35" s="116">
        <f t="shared" si="6"/>
        <v>1.3953488372093027E-2</v>
      </c>
      <c r="S35" s="137">
        <v>0.1</v>
      </c>
      <c r="T35" s="146">
        <v>0</v>
      </c>
      <c r="U35" s="116">
        <f t="shared" si="7"/>
        <v>0.11395348837209303</v>
      </c>
      <c r="V35" s="81">
        <v>0.96</v>
      </c>
      <c r="W35" s="152">
        <v>0.62579477673162842</v>
      </c>
      <c r="X35" s="116">
        <f t="shared" si="8"/>
        <v>1.5857947767316283</v>
      </c>
      <c r="Y35" s="155">
        <v>0.5</v>
      </c>
    </row>
    <row r="36" spans="1:25" s="28" customFormat="1" ht="13.5" customHeight="1" thickBot="1" x14ac:dyDescent="0.3">
      <c r="A36" s="28">
        <v>30</v>
      </c>
      <c r="B36" s="86" t="s">
        <v>247</v>
      </c>
      <c r="C36" s="98" t="s">
        <v>344</v>
      </c>
      <c r="D36" s="93">
        <v>137</v>
      </c>
      <c r="E36" s="102" t="s">
        <v>345</v>
      </c>
      <c r="F36" s="120">
        <f t="shared" si="0"/>
        <v>3.6623576478875641</v>
      </c>
      <c r="G36" s="123" t="s">
        <v>372</v>
      </c>
      <c r="H36" s="125" t="s">
        <v>373</v>
      </c>
      <c r="I36" s="120">
        <v>1.2509999999999999</v>
      </c>
      <c r="J36" s="117">
        <f t="shared" si="1"/>
        <v>1.7776198934280638</v>
      </c>
      <c r="K36" s="179">
        <v>0</v>
      </c>
      <c r="L36" s="88">
        <f t="shared" si="2"/>
        <v>0</v>
      </c>
      <c r="M36" s="89">
        <v>0</v>
      </c>
      <c r="N36" s="88">
        <f t="shared" si="3"/>
        <v>0</v>
      </c>
      <c r="O36" s="89">
        <v>0</v>
      </c>
      <c r="P36" s="88">
        <f t="shared" si="4"/>
        <v>0</v>
      </c>
      <c r="Q36" s="91">
        <f t="shared" si="5"/>
        <v>0</v>
      </c>
      <c r="R36" s="117">
        <f t="shared" si="6"/>
        <v>0</v>
      </c>
      <c r="S36" s="138">
        <v>8.0000000000000002E-3</v>
      </c>
      <c r="T36" s="147">
        <v>0</v>
      </c>
      <c r="U36" s="117">
        <f t="shared" si="7"/>
        <v>8.0000000000000002E-3</v>
      </c>
      <c r="V36" s="148">
        <v>0.94000000000000006</v>
      </c>
      <c r="W36" s="148">
        <v>0.13673775445950043</v>
      </c>
      <c r="X36" s="117">
        <f t="shared" si="8"/>
        <v>1.0767377544595005</v>
      </c>
      <c r="Y36" s="156">
        <v>0.8</v>
      </c>
    </row>
    <row r="37" spans="1:25" ht="12.75" x14ac:dyDescent="0.2">
      <c r="A37" s="28"/>
      <c r="B37" s="40"/>
      <c r="F37" s="30"/>
      <c r="G37" s="39"/>
      <c r="H37" s="39"/>
      <c r="I37" s="30"/>
      <c r="J37" s="30"/>
      <c r="K37" s="39"/>
      <c r="L37" s="30"/>
      <c r="M37" s="39"/>
      <c r="N37" s="30"/>
      <c r="O37" s="39"/>
      <c r="P37" s="30"/>
      <c r="Q37" s="32"/>
      <c r="R37" s="30"/>
      <c r="S37" s="31"/>
      <c r="T37" s="28"/>
      <c r="U37" s="30"/>
      <c r="V37" s="28"/>
      <c r="W37" s="36"/>
      <c r="X37" s="30"/>
      <c r="Y37" s="35"/>
    </row>
    <row r="38" spans="1:25" ht="13.5" thickBot="1" x14ac:dyDescent="0.25">
      <c r="B38" s="29" t="s">
        <v>222</v>
      </c>
      <c r="C38" s="45" t="s">
        <v>219</v>
      </c>
      <c r="D38" s="45" t="s">
        <v>233</v>
      </c>
      <c r="E38" s="45" t="s">
        <v>196</v>
      </c>
      <c r="F38" s="30" t="s">
        <v>205</v>
      </c>
      <c r="G38" s="28"/>
      <c r="H38" s="28"/>
      <c r="I38" s="30"/>
      <c r="J38" s="30"/>
      <c r="K38" s="39"/>
      <c r="L38" s="39"/>
      <c r="M38" s="39"/>
      <c r="N38" s="39"/>
      <c r="O38" s="39"/>
      <c r="P38" s="39"/>
      <c r="Q38" s="39"/>
      <c r="R38" s="28"/>
      <c r="S38" s="28"/>
      <c r="T38" s="28"/>
      <c r="U38" s="28"/>
      <c r="V38" s="28"/>
      <c r="W38" s="28"/>
      <c r="X38" s="62"/>
      <c r="Y38" s="28"/>
    </row>
    <row r="39" spans="1:25" s="28" customFormat="1" ht="15.75" thickBot="1" x14ac:dyDescent="0.3">
      <c r="A39" s="183">
        <v>1</v>
      </c>
      <c r="B39" s="186" t="s">
        <v>278</v>
      </c>
      <c r="C39" s="69" t="s">
        <v>312</v>
      </c>
      <c r="D39" s="104">
        <v>216</v>
      </c>
      <c r="E39" s="69" t="s">
        <v>228</v>
      </c>
      <c r="F39" s="118">
        <f t="shared" ref="F39:F53" si="9">J39+U39+X39+Y39</f>
        <v>6.7225897947782673</v>
      </c>
      <c r="G39" s="121" t="s">
        <v>417</v>
      </c>
      <c r="H39" s="124" t="s">
        <v>418</v>
      </c>
      <c r="I39" s="118">
        <v>2.4409999999999998</v>
      </c>
      <c r="J39" s="115">
        <f t="shared" ref="J39:J53" si="10">(I39*$J$6)/MAX($I$39:$I$53)</f>
        <v>4</v>
      </c>
      <c r="K39" s="149">
        <v>3.2</v>
      </c>
      <c r="L39" s="71">
        <f t="shared" ref="L39:L53" si="11">(K39*$L$6)/MAX($K$39:$K$53)</f>
        <v>0.17142857142857143</v>
      </c>
      <c r="M39" s="74">
        <v>1.5</v>
      </c>
      <c r="N39" s="71">
        <f t="shared" ref="N39:N53" si="12">(M39*$N$6)/MAX($M$39:$M$53)</f>
        <v>0.13043478260869568</v>
      </c>
      <c r="O39" s="74">
        <v>1.4</v>
      </c>
      <c r="P39" s="71">
        <f t="shared" ref="P39:P53" si="13">(O39*$P$6)/MAX($O$39:$O$53)</f>
        <v>0.14736842105263157</v>
      </c>
      <c r="Q39" s="129">
        <f t="shared" ref="Q39:Q53" si="14">L39+N39+P39</f>
        <v>0.44923177508989864</v>
      </c>
      <c r="R39" s="115">
        <f t="shared" ref="R39:R53" si="15">(Q39*$R$6)/MAX($Q$39:$Q$53)</f>
        <v>0.3</v>
      </c>
      <c r="S39" s="140">
        <v>0.1</v>
      </c>
      <c r="T39" s="144">
        <v>0</v>
      </c>
      <c r="U39" s="115">
        <f t="shared" ref="U39:U53" si="16">IF((R39+S39+T39)&gt;$U$5,$U$5,(R39+S39+T39))</f>
        <v>0.4</v>
      </c>
      <c r="V39" s="173">
        <v>1</v>
      </c>
      <c r="W39" s="75">
        <v>0.52258979477826739</v>
      </c>
      <c r="X39" s="115">
        <f t="shared" ref="X39:X53" si="17">V39+W39</f>
        <v>1.5225897947782674</v>
      </c>
      <c r="Y39" s="159">
        <v>0.8</v>
      </c>
    </row>
    <row r="40" spans="1:25" s="28" customFormat="1" ht="15" x14ac:dyDescent="0.25">
      <c r="A40" s="183">
        <v>2</v>
      </c>
      <c r="B40" s="186" t="s">
        <v>270</v>
      </c>
      <c r="C40" s="76" t="s">
        <v>319</v>
      </c>
      <c r="D40" s="105">
        <v>243</v>
      </c>
      <c r="E40" s="76" t="s">
        <v>319</v>
      </c>
      <c r="F40" s="119">
        <f t="shared" si="9"/>
        <v>5.8980692077016785</v>
      </c>
      <c r="G40" s="121" t="s">
        <v>445</v>
      </c>
      <c r="H40" s="124" t="s">
        <v>446</v>
      </c>
      <c r="I40" s="118">
        <v>2.0419999999999998</v>
      </c>
      <c r="J40" s="116">
        <f t="shared" si="10"/>
        <v>3.3461696026218761</v>
      </c>
      <c r="K40" s="127">
        <v>1.6</v>
      </c>
      <c r="L40" s="78">
        <f t="shared" si="11"/>
        <v>8.5714285714285715E-2</v>
      </c>
      <c r="M40" s="79">
        <v>2.2999999999999998</v>
      </c>
      <c r="N40" s="78">
        <f t="shared" si="12"/>
        <v>0.2</v>
      </c>
      <c r="O40" s="79">
        <v>0.4</v>
      </c>
      <c r="P40" s="78">
        <f t="shared" si="13"/>
        <v>4.210526315789475E-2</v>
      </c>
      <c r="Q40" s="85">
        <f t="shared" si="14"/>
        <v>0.32781954887218046</v>
      </c>
      <c r="R40" s="116">
        <f t="shared" si="15"/>
        <v>0.21892009896667153</v>
      </c>
      <c r="S40" s="136">
        <v>0.1</v>
      </c>
      <c r="T40" s="145">
        <v>0.1</v>
      </c>
      <c r="U40" s="116">
        <f t="shared" si="16"/>
        <v>0.41892009896667148</v>
      </c>
      <c r="V40" s="174">
        <v>0.91</v>
      </c>
      <c r="W40" s="81">
        <v>0.42297950611313051</v>
      </c>
      <c r="X40" s="116">
        <f t="shared" si="17"/>
        <v>1.3329795061131304</v>
      </c>
      <c r="Y40" s="154">
        <v>0.8</v>
      </c>
    </row>
    <row r="41" spans="1:25" s="28" customFormat="1" ht="13.5" customHeight="1" x14ac:dyDescent="0.25">
      <c r="A41" s="183">
        <v>3</v>
      </c>
      <c r="B41" s="186" t="s">
        <v>264</v>
      </c>
      <c r="C41" s="76" t="s">
        <v>314</v>
      </c>
      <c r="D41" s="95">
        <v>213</v>
      </c>
      <c r="E41" s="76" t="s">
        <v>315</v>
      </c>
      <c r="F41" s="119">
        <f t="shared" si="9"/>
        <v>5.600060886789981</v>
      </c>
      <c r="G41" s="122" t="s">
        <v>395</v>
      </c>
      <c r="H41" s="112" t="s">
        <v>396</v>
      </c>
      <c r="I41" s="119">
        <v>1.7669999999999999</v>
      </c>
      <c r="J41" s="116">
        <f t="shared" si="10"/>
        <v>2.895534616960262</v>
      </c>
      <c r="K41" s="127">
        <v>0</v>
      </c>
      <c r="L41" s="78">
        <f t="shared" si="11"/>
        <v>0</v>
      </c>
      <c r="M41" s="79">
        <v>1.8</v>
      </c>
      <c r="N41" s="78">
        <f t="shared" si="12"/>
        <v>0.15652173913043482</v>
      </c>
      <c r="O41" s="79">
        <v>0</v>
      </c>
      <c r="P41" s="78">
        <f t="shared" si="13"/>
        <v>0</v>
      </c>
      <c r="Q41" s="85">
        <f t="shared" si="14"/>
        <v>0.15652173913043482</v>
      </c>
      <c r="R41" s="116">
        <f t="shared" si="15"/>
        <v>0.10452626982971913</v>
      </c>
      <c r="S41" s="136">
        <v>0.1</v>
      </c>
      <c r="T41" s="145">
        <v>0</v>
      </c>
      <c r="U41" s="116">
        <f t="shared" si="16"/>
        <v>0.20452626982971914</v>
      </c>
      <c r="V41" s="174">
        <v>0.7</v>
      </c>
      <c r="W41" s="81">
        <v>1</v>
      </c>
      <c r="X41" s="116">
        <f t="shared" si="17"/>
        <v>1.7</v>
      </c>
      <c r="Y41" s="154">
        <v>0.8</v>
      </c>
    </row>
    <row r="42" spans="1:25" s="28" customFormat="1" ht="13.5" customHeight="1" x14ac:dyDescent="0.25">
      <c r="A42" s="25">
        <v>4</v>
      </c>
      <c r="B42" s="82" t="s">
        <v>455</v>
      </c>
      <c r="C42" s="76" t="s">
        <v>314</v>
      </c>
      <c r="D42" s="95">
        <v>213</v>
      </c>
      <c r="E42" s="76" t="s">
        <v>315</v>
      </c>
      <c r="F42" s="119">
        <f t="shared" si="9"/>
        <v>5.5917374279838716</v>
      </c>
      <c r="G42" s="122" t="s">
        <v>406</v>
      </c>
      <c r="H42" s="112" t="s">
        <v>410</v>
      </c>
      <c r="I42" s="119">
        <v>1.8779999999999999</v>
      </c>
      <c r="J42" s="116">
        <f t="shared" si="10"/>
        <v>3.0774272839000409</v>
      </c>
      <c r="K42" s="127">
        <v>0.4</v>
      </c>
      <c r="L42" s="78">
        <f t="shared" si="11"/>
        <v>2.1428571428571429E-2</v>
      </c>
      <c r="M42" s="79">
        <v>0</v>
      </c>
      <c r="N42" s="78">
        <f t="shared" si="12"/>
        <v>0</v>
      </c>
      <c r="O42" s="79">
        <v>0</v>
      </c>
      <c r="P42" s="78">
        <f t="shared" si="13"/>
        <v>0</v>
      </c>
      <c r="Q42" s="85">
        <f t="shared" si="14"/>
        <v>2.1428571428571429E-2</v>
      </c>
      <c r="R42" s="116">
        <f t="shared" si="15"/>
        <v>1.4310144083830592E-2</v>
      </c>
      <c r="S42" s="136">
        <v>0</v>
      </c>
      <c r="T42" s="145">
        <v>0</v>
      </c>
      <c r="U42" s="116">
        <f t="shared" si="16"/>
        <v>1.4310144083830592E-2</v>
      </c>
      <c r="V42" s="174">
        <v>0.7</v>
      </c>
      <c r="W42" s="81">
        <v>1</v>
      </c>
      <c r="X42" s="116">
        <f t="shared" si="17"/>
        <v>1.7</v>
      </c>
      <c r="Y42" s="154">
        <v>0.8</v>
      </c>
    </row>
    <row r="43" spans="1:25" s="28" customFormat="1" ht="13.5" customHeight="1" x14ac:dyDescent="0.25">
      <c r="A43" s="183">
        <v>5</v>
      </c>
      <c r="B43" s="186" t="s">
        <v>272</v>
      </c>
      <c r="C43" s="76" t="s">
        <v>318</v>
      </c>
      <c r="D43" s="105">
        <v>203</v>
      </c>
      <c r="E43" s="76" t="s">
        <v>317</v>
      </c>
      <c r="F43" s="119">
        <f t="shared" si="9"/>
        <v>5.305621764736463</v>
      </c>
      <c r="G43" s="122" t="s">
        <v>407</v>
      </c>
      <c r="H43" s="112" t="s">
        <v>408</v>
      </c>
      <c r="I43" s="119">
        <v>1.714</v>
      </c>
      <c r="J43" s="116">
        <f t="shared" si="10"/>
        <v>2.8086849651782058</v>
      </c>
      <c r="K43" s="127">
        <v>2.2000000000000002</v>
      </c>
      <c r="L43" s="78">
        <f t="shared" si="11"/>
        <v>0.11785714285714287</v>
      </c>
      <c r="M43" s="79">
        <v>0.9</v>
      </c>
      <c r="N43" s="78">
        <f t="shared" si="12"/>
        <v>7.8260869565217411E-2</v>
      </c>
      <c r="O43" s="79">
        <v>1.5</v>
      </c>
      <c r="P43" s="78">
        <f t="shared" si="13"/>
        <v>0.15789473684210528</v>
      </c>
      <c r="Q43" s="85">
        <f t="shared" si="14"/>
        <v>0.35401274926446558</v>
      </c>
      <c r="R43" s="116">
        <f t="shared" si="15"/>
        <v>0.23641209430941643</v>
      </c>
      <c r="S43" s="136">
        <v>0.1</v>
      </c>
      <c r="T43" s="145">
        <v>0</v>
      </c>
      <c r="U43" s="116">
        <f t="shared" si="16"/>
        <v>0.33641209430941643</v>
      </c>
      <c r="V43" s="174">
        <v>1</v>
      </c>
      <c r="W43" s="81">
        <v>0.16052470524884085</v>
      </c>
      <c r="X43" s="116">
        <f t="shared" si="17"/>
        <v>1.1605247052488408</v>
      </c>
      <c r="Y43" s="154">
        <v>1</v>
      </c>
    </row>
    <row r="44" spans="1:25" s="28" customFormat="1" ht="13.5" customHeight="1" x14ac:dyDescent="0.25">
      <c r="A44" s="183">
        <v>6</v>
      </c>
      <c r="B44" s="186" t="s">
        <v>274</v>
      </c>
      <c r="C44" s="76" t="s">
        <v>315</v>
      </c>
      <c r="D44" s="105">
        <v>213</v>
      </c>
      <c r="E44" s="103" t="s">
        <v>315</v>
      </c>
      <c r="F44" s="119">
        <f t="shared" si="9"/>
        <v>5.2726751331421546</v>
      </c>
      <c r="G44" s="122" t="s">
        <v>409</v>
      </c>
      <c r="H44" s="112" t="s">
        <v>410</v>
      </c>
      <c r="I44" s="119">
        <v>1.631</v>
      </c>
      <c r="J44" s="116">
        <f t="shared" si="10"/>
        <v>2.672675133142155</v>
      </c>
      <c r="K44" s="127">
        <v>0</v>
      </c>
      <c r="L44" s="78">
        <f t="shared" si="11"/>
        <v>0</v>
      </c>
      <c r="M44" s="79">
        <v>0</v>
      </c>
      <c r="N44" s="78">
        <f t="shared" si="12"/>
        <v>0</v>
      </c>
      <c r="O44" s="79">
        <v>0</v>
      </c>
      <c r="P44" s="78">
        <f t="shared" si="13"/>
        <v>0</v>
      </c>
      <c r="Q44" s="85">
        <f t="shared" si="14"/>
        <v>0</v>
      </c>
      <c r="R44" s="116">
        <f t="shared" si="15"/>
        <v>0</v>
      </c>
      <c r="S44" s="136">
        <v>0.1</v>
      </c>
      <c r="T44" s="145">
        <v>0</v>
      </c>
      <c r="U44" s="116">
        <f t="shared" si="16"/>
        <v>0.1</v>
      </c>
      <c r="V44" s="174">
        <v>0.7</v>
      </c>
      <c r="W44" s="81">
        <v>1</v>
      </c>
      <c r="X44" s="116">
        <f t="shared" si="17"/>
        <v>1.7</v>
      </c>
      <c r="Y44" s="154">
        <v>0.8</v>
      </c>
    </row>
    <row r="45" spans="1:25" s="28" customFormat="1" ht="13.5" customHeight="1" x14ac:dyDescent="0.25">
      <c r="A45" s="25">
        <v>7</v>
      </c>
      <c r="B45" s="82" t="s">
        <v>279</v>
      </c>
      <c r="C45" s="76" t="s">
        <v>227</v>
      </c>
      <c r="D45" s="95">
        <v>210</v>
      </c>
      <c r="E45" s="76" t="s">
        <v>311</v>
      </c>
      <c r="F45" s="119">
        <f t="shared" si="9"/>
        <v>5.2647746588516675</v>
      </c>
      <c r="G45" s="122" t="s">
        <v>419</v>
      </c>
      <c r="H45" s="112" t="s">
        <v>420</v>
      </c>
      <c r="I45" s="119">
        <v>1.851</v>
      </c>
      <c r="J45" s="116">
        <f t="shared" si="10"/>
        <v>3.0331831216714464</v>
      </c>
      <c r="K45" s="127">
        <v>0</v>
      </c>
      <c r="L45" s="78">
        <f t="shared" si="11"/>
        <v>0</v>
      </c>
      <c r="M45" s="79">
        <v>0.3</v>
      </c>
      <c r="N45" s="78">
        <f t="shared" si="12"/>
        <v>2.6086956521739132E-2</v>
      </c>
      <c r="O45" s="79">
        <v>0</v>
      </c>
      <c r="P45" s="78">
        <f t="shared" si="13"/>
        <v>0</v>
      </c>
      <c r="Q45" s="85">
        <f t="shared" si="14"/>
        <v>2.6086956521739132E-2</v>
      </c>
      <c r="R45" s="116">
        <f t="shared" si="15"/>
        <v>1.7421044971619854E-2</v>
      </c>
      <c r="S45" s="136">
        <v>0</v>
      </c>
      <c r="T45" s="145">
        <v>0</v>
      </c>
      <c r="U45" s="116">
        <f t="shared" si="16"/>
        <v>1.7421044971619854E-2</v>
      </c>
      <c r="V45" s="174">
        <v>0.73</v>
      </c>
      <c r="W45" s="81">
        <v>0.6841704922086016</v>
      </c>
      <c r="X45" s="116">
        <f t="shared" si="17"/>
        <v>1.4141704922086016</v>
      </c>
      <c r="Y45" s="154">
        <v>0.8</v>
      </c>
    </row>
    <row r="46" spans="1:25" s="28" customFormat="1" ht="13.5" customHeight="1" x14ac:dyDescent="0.25">
      <c r="A46" s="25">
        <v>8</v>
      </c>
      <c r="B46" s="82" t="s">
        <v>275</v>
      </c>
      <c r="C46" s="76" t="s">
        <v>314</v>
      </c>
      <c r="D46" s="95">
        <v>213</v>
      </c>
      <c r="E46" s="76" t="s">
        <v>315</v>
      </c>
      <c r="F46" s="119">
        <f t="shared" si="9"/>
        <v>5.1337049522269442</v>
      </c>
      <c r="G46" s="122" t="s">
        <v>411</v>
      </c>
      <c r="H46" s="112" t="s">
        <v>412</v>
      </c>
      <c r="I46" s="119">
        <v>1.49</v>
      </c>
      <c r="J46" s="116">
        <f t="shared" si="10"/>
        <v>2.441622285948382</v>
      </c>
      <c r="K46" s="127">
        <v>1.6</v>
      </c>
      <c r="L46" s="78">
        <f t="shared" si="11"/>
        <v>8.5714285714285715E-2</v>
      </c>
      <c r="M46" s="79">
        <v>0.6</v>
      </c>
      <c r="N46" s="78">
        <f t="shared" si="12"/>
        <v>5.2173913043478265E-2</v>
      </c>
      <c r="O46" s="79">
        <v>0</v>
      </c>
      <c r="P46" s="78">
        <f t="shared" si="13"/>
        <v>0</v>
      </c>
      <c r="Q46" s="85">
        <f t="shared" si="14"/>
        <v>0.13788819875776398</v>
      </c>
      <c r="R46" s="116">
        <f t="shared" si="15"/>
        <v>9.208266627856207E-2</v>
      </c>
      <c r="S46" s="136">
        <v>0.1</v>
      </c>
      <c r="T46" s="145">
        <v>0</v>
      </c>
      <c r="U46" s="116">
        <f t="shared" si="16"/>
        <v>0.19208266627856208</v>
      </c>
      <c r="V46" s="174">
        <v>0.7</v>
      </c>
      <c r="W46" s="81">
        <v>1</v>
      </c>
      <c r="X46" s="116">
        <f t="shared" si="17"/>
        <v>1.7</v>
      </c>
      <c r="Y46" s="154">
        <v>0.8</v>
      </c>
    </row>
    <row r="47" spans="1:25" s="28" customFormat="1" ht="13.5" customHeight="1" x14ac:dyDescent="0.25">
      <c r="A47" s="25">
        <v>9</v>
      </c>
      <c r="B47" s="82" t="s">
        <v>266</v>
      </c>
      <c r="C47" s="76" t="s">
        <v>323</v>
      </c>
      <c r="D47" s="95">
        <v>245</v>
      </c>
      <c r="E47" s="76" t="s">
        <v>324</v>
      </c>
      <c r="F47" s="119">
        <f t="shared" si="9"/>
        <v>4.8635123747259605</v>
      </c>
      <c r="G47" s="122" t="s">
        <v>399</v>
      </c>
      <c r="H47" s="112" t="s">
        <v>400</v>
      </c>
      <c r="I47" s="119">
        <v>1.46</v>
      </c>
      <c r="J47" s="116">
        <f t="shared" si="10"/>
        <v>2.3924621056943876</v>
      </c>
      <c r="K47" s="127">
        <v>1.2</v>
      </c>
      <c r="L47" s="78">
        <f t="shared" si="11"/>
        <v>6.4285714285714293E-2</v>
      </c>
      <c r="M47" s="79">
        <v>0</v>
      </c>
      <c r="N47" s="78">
        <f t="shared" si="12"/>
        <v>0</v>
      </c>
      <c r="O47" s="79">
        <v>0</v>
      </c>
      <c r="P47" s="78">
        <f t="shared" si="13"/>
        <v>0</v>
      </c>
      <c r="Q47" s="85">
        <f t="shared" si="14"/>
        <v>6.4285714285714293E-2</v>
      </c>
      <c r="R47" s="116">
        <f t="shared" si="15"/>
        <v>4.2930432251491783E-2</v>
      </c>
      <c r="S47" s="136">
        <v>0.1</v>
      </c>
      <c r="T47" s="145">
        <v>0</v>
      </c>
      <c r="U47" s="116">
        <f t="shared" si="16"/>
        <v>0.1429304322514918</v>
      </c>
      <c r="V47" s="174">
        <v>1</v>
      </c>
      <c r="W47" s="81">
        <v>0.32811983678008155</v>
      </c>
      <c r="X47" s="116">
        <f t="shared" si="17"/>
        <v>1.3281198367800815</v>
      </c>
      <c r="Y47" s="154">
        <v>1</v>
      </c>
    </row>
    <row r="48" spans="1:25" s="28" customFormat="1" ht="13.5" customHeight="1" x14ac:dyDescent="0.25">
      <c r="A48" s="25">
        <v>10</v>
      </c>
      <c r="B48" s="82" t="s">
        <v>269</v>
      </c>
      <c r="C48" s="76" t="s">
        <v>320</v>
      </c>
      <c r="D48" s="105">
        <v>213</v>
      </c>
      <c r="E48" s="76" t="s">
        <v>315</v>
      </c>
      <c r="F48" s="119">
        <f t="shared" si="9"/>
        <v>4.7350230152900847</v>
      </c>
      <c r="G48" s="122" t="s">
        <v>404</v>
      </c>
      <c r="H48" s="112" t="s">
        <v>405</v>
      </c>
      <c r="I48" s="119">
        <v>1.26</v>
      </c>
      <c r="J48" s="116">
        <f t="shared" si="10"/>
        <v>2.0647275706677592</v>
      </c>
      <c r="K48" s="127">
        <v>0</v>
      </c>
      <c r="L48" s="78">
        <f t="shared" si="11"/>
        <v>0</v>
      </c>
      <c r="M48" s="79">
        <v>0</v>
      </c>
      <c r="N48" s="78">
        <f t="shared" si="12"/>
        <v>0</v>
      </c>
      <c r="O48" s="79">
        <v>1</v>
      </c>
      <c r="P48" s="78">
        <f t="shared" si="13"/>
        <v>0.10526315789473685</v>
      </c>
      <c r="Q48" s="85">
        <f t="shared" si="14"/>
        <v>0.10526315789473685</v>
      </c>
      <c r="R48" s="116">
        <f t="shared" si="15"/>
        <v>7.0295444622325717E-2</v>
      </c>
      <c r="S48" s="136">
        <v>0.1</v>
      </c>
      <c r="T48" s="145">
        <v>0</v>
      </c>
      <c r="U48" s="116">
        <f t="shared" si="16"/>
        <v>0.17029544462232571</v>
      </c>
      <c r="V48" s="174">
        <v>0.7</v>
      </c>
      <c r="W48" s="81">
        <v>1</v>
      </c>
      <c r="X48" s="116">
        <f t="shared" si="17"/>
        <v>1.7</v>
      </c>
      <c r="Y48" s="154">
        <v>0.8</v>
      </c>
    </row>
    <row r="49" spans="1:25" s="28" customFormat="1" ht="13.5" customHeight="1" x14ac:dyDescent="0.25">
      <c r="A49" s="25">
        <v>11</v>
      </c>
      <c r="B49" s="82" t="s">
        <v>276</v>
      </c>
      <c r="C49" s="76" t="s">
        <v>313</v>
      </c>
      <c r="D49" s="95">
        <v>210</v>
      </c>
      <c r="E49" s="76" t="s">
        <v>311</v>
      </c>
      <c r="F49" s="119">
        <f t="shared" si="9"/>
        <v>4.7307818165076121</v>
      </c>
      <c r="G49" s="122" t="s">
        <v>413</v>
      </c>
      <c r="H49" s="112" t="s">
        <v>414</v>
      </c>
      <c r="I49" s="119">
        <v>1.4390000000000001</v>
      </c>
      <c r="J49" s="116">
        <f t="shared" si="10"/>
        <v>2.3580499795165917</v>
      </c>
      <c r="K49" s="77">
        <v>0</v>
      </c>
      <c r="L49" s="78">
        <f t="shared" si="11"/>
        <v>0</v>
      </c>
      <c r="M49" s="79">
        <v>0</v>
      </c>
      <c r="N49" s="78">
        <f t="shared" si="12"/>
        <v>0</v>
      </c>
      <c r="O49" s="79">
        <v>1.9</v>
      </c>
      <c r="P49" s="78">
        <f t="shared" si="13"/>
        <v>0.2</v>
      </c>
      <c r="Q49" s="85">
        <f t="shared" si="14"/>
        <v>0.2</v>
      </c>
      <c r="R49" s="116">
        <f t="shared" si="15"/>
        <v>0.13356134478241885</v>
      </c>
      <c r="S49" s="136">
        <v>2.5000000000000001E-2</v>
      </c>
      <c r="T49" s="145">
        <v>0</v>
      </c>
      <c r="U49" s="116">
        <f t="shared" si="16"/>
        <v>0.15856134478241884</v>
      </c>
      <c r="V49" s="174">
        <v>0.73</v>
      </c>
      <c r="W49" s="81">
        <v>0.6841704922086016</v>
      </c>
      <c r="X49" s="116">
        <f t="shared" si="17"/>
        <v>1.4141704922086016</v>
      </c>
      <c r="Y49" s="154">
        <v>0.8</v>
      </c>
    </row>
    <row r="50" spans="1:25" s="28" customFormat="1" ht="15" x14ac:dyDescent="0.25">
      <c r="A50" s="25">
        <v>12</v>
      </c>
      <c r="B50" s="82" t="s">
        <v>265</v>
      </c>
      <c r="C50" s="76" t="s">
        <v>325</v>
      </c>
      <c r="D50" s="95">
        <v>217</v>
      </c>
      <c r="E50" s="76" t="s">
        <v>321</v>
      </c>
      <c r="F50" s="119">
        <f t="shared" si="9"/>
        <v>4.274407028858584</v>
      </c>
      <c r="G50" s="122" t="s">
        <v>397</v>
      </c>
      <c r="H50" s="112" t="s">
        <v>398</v>
      </c>
      <c r="I50" s="119">
        <v>1.2649999999999999</v>
      </c>
      <c r="J50" s="116">
        <f t="shared" si="10"/>
        <v>2.0729209340434247</v>
      </c>
      <c r="K50" s="77">
        <v>1.6</v>
      </c>
      <c r="L50" s="78">
        <f t="shared" si="11"/>
        <v>8.5714285714285715E-2</v>
      </c>
      <c r="M50" s="79">
        <v>0.5</v>
      </c>
      <c r="N50" s="78">
        <f t="shared" si="12"/>
        <v>4.3478260869565223E-2</v>
      </c>
      <c r="O50" s="80">
        <v>0.6</v>
      </c>
      <c r="P50" s="78">
        <f t="shared" si="13"/>
        <v>6.3157894736842107E-2</v>
      </c>
      <c r="Q50" s="85">
        <f t="shared" si="14"/>
        <v>0.19235044132069304</v>
      </c>
      <c r="R50" s="116">
        <f t="shared" si="15"/>
        <v>0.12845291806141754</v>
      </c>
      <c r="S50" s="136">
        <v>0.1</v>
      </c>
      <c r="T50" s="145">
        <v>2.5000000000000001E-3</v>
      </c>
      <c r="U50" s="116">
        <f t="shared" si="16"/>
        <v>0.23095291806141754</v>
      </c>
      <c r="V50" s="174">
        <v>1</v>
      </c>
      <c r="W50" s="81">
        <v>0.47053317675374184</v>
      </c>
      <c r="X50" s="116">
        <f t="shared" si="17"/>
        <v>1.470533176753742</v>
      </c>
      <c r="Y50" s="154">
        <v>0.5</v>
      </c>
    </row>
    <row r="51" spans="1:25" s="28" customFormat="1" ht="15" x14ac:dyDescent="0.25">
      <c r="A51" s="25">
        <v>13</v>
      </c>
      <c r="B51" s="82" t="s">
        <v>267</v>
      </c>
      <c r="C51" s="76" t="s">
        <v>322</v>
      </c>
      <c r="D51" s="105">
        <v>210</v>
      </c>
      <c r="E51" s="76" t="s">
        <v>311</v>
      </c>
      <c r="F51" s="119">
        <f t="shared" si="9"/>
        <v>4.2101557441545259</v>
      </c>
      <c r="G51" s="122" t="s">
        <v>401</v>
      </c>
      <c r="H51" s="112" t="s">
        <v>402</v>
      </c>
      <c r="I51" s="119">
        <v>1.0960000000000001</v>
      </c>
      <c r="J51" s="116">
        <f t="shared" si="10"/>
        <v>1.7959852519459241</v>
      </c>
      <c r="K51" s="77">
        <v>0</v>
      </c>
      <c r="L51" s="78">
        <f t="shared" si="11"/>
        <v>0</v>
      </c>
      <c r="M51" s="79">
        <v>0</v>
      </c>
      <c r="N51" s="78">
        <f t="shared" si="12"/>
        <v>0</v>
      </c>
      <c r="O51" s="79">
        <v>0</v>
      </c>
      <c r="P51" s="78">
        <f t="shared" si="13"/>
        <v>0</v>
      </c>
      <c r="Q51" s="85">
        <f t="shared" si="14"/>
        <v>0</v>
      </c>
      <c r="R51" s="116">
        <f t="shared" si="15"/>
        <v>0</v>
      </c>
      <c r="S51" s="136">
        <v>0.1</v>
      </c>
      <c r="T51" s="145">
        <v>0.1</v>
      </c>
      <c r="U51" s="116">
        <f t="shared" si="16"/>
        <v>0.2</v>
      </c>
      <c r="V51" s="174">
        <v>0.73</v>
      </c>
      <c r="W51" s="81">
        <v>0.6841704922086016</v>
      </c>
      <c r="X51" s="116">
        <f t="shared" si="17"/>
        <v>1.4141704922086016</v>
      </c>
      <c r="Y51" s="154">
        <v>0.8</v>
      </c>
    </row>
    <row r="52" spans="1:25" s="28" customFormat="1" ht="13.5" customHeight="1" x14ac:dyDescent="0.25">
      <c r="A52" s="25">
        <v>14</v>
      </c>
      <c r="B52" s="82" t="s">
        <v>277</v>
      </c>
      <c r="C52" s="76" t="s">
        <v>316</v>
      </c>
      <c r="D52" s="95">
        <v>203</v>
      </c>
      <c r="E52" s="76" t="s">
        <v>317</v>
      </c>
      <c r="F52" s="119">
        <f t="shared" si="9"/>
        <v>3.9841559195903153</v>
      </c>
      <c r="G52" s="122" t="s">
        <v>415</v>
      </c>
      <c r="H52" s="112" t="s">
        <v>416</v>
      </c>
      <c r="I52" s="119">
        <v>0.94099999999999995</v>
      </c>
      <c r="J52" s="116">
        <f t="shared" si="10"/>
        <v>1.5419909873002868</v>
      </c>
      <c r="K52" s="77">
        <v>5.6</v>
      </c>
      <c r="L52" s="78">
        <f t="shared" si="11"/>
        <v>0.3</v>
      </c>
      <c r="M52" s="79">
        <v>1.4</v>
      </c>
      <c r="N52" s="78">
        <f t="shared" si="12"/>
        <v>0.1217391304347826</v>
      </c>
      <c r="O52" s="79">
        <v>0</v>
      </c>
      <c r="P52" s="78">
        <f t="shared" si="13"/>
        <v>0</v>
      </c>
      <c r="Q52" s="85">
        <f t="shared" si="14"/>
        <v>0.42173913043478262</v>
      </c>
      <c r="R52" s="116">
        <f t="shared" si="15"/>
        <v>0.28164022704118757</v>
      </c>
      <c r="S52" s="136">
        <v>0.1</v>
      </c>
      <c r="T52" s="145">
        <v>0.1</v>
      </c>
      <c r="U52" s="116">
        <f t="shared" si="16"/>
        <v>0.48164022704118759</v>
      </c>
      <c r="V52" s="174">
        <v>1</v>
      </c>
      <c r="W52" s="81">
        <v>0.16052470524884085</v>
      </c>
      <c r="X52" s="116">
        <f t="shared" si="17"/>
        <v>1.1605247052488408</v>
      </c>
      <c r="Y52" s="154">
        <v>0.8</v>
      </c>
    </row>
    <row r="53" spans="1:25" s="28" customFormat="1" ht="13.5" customHeight="1" thickBot="1" x14ac:dyDescent="0.3">
      <c r="A53" s="25">
        <v>15</v>
      </c>
      <c r="B53" s="86" t="s">
        <v>268</v>
      </c>
      <c r="C53" s="87" t="s">
        <v>321</v>
      </c>
      <c r="D53" s="180">
        <v>217</v>
      </c>
      <c r="E53" s="87" t="s">
        <v>321</v>
      </c>
      <c r="F53" s="120">
        <f t="shared" si="9"/>
        <v>3.1890576487179452</v>
      </c>
      <c r="G53" s="123" t="s">
        <v>403</v>
      </c>
      <c r="H53" s="125" t="s">
        <v>402</v>
      </c>
      <c r="I53" s="120">
        <v>0.67400000000000004</v>
      </c>
      <c r="J53" s="117">
        <f t="shared" si="10"/>
        <v>1.104465383039738</v>
      </c>
      <c r="K53" s="90">
        <v>0</v>
      </c>
      <c r="L53" s="88">
        <f t="shared" si="11"/>
        <v>0</v>
      </c>
      <c r="M53" s="89">
        <v>0</v>
      </c>
      <c r="N53" s="88">
        <f t="shared" si="12"/>
        <v>0</v>
      </c>
      <c r="O53" s="89">
        <v>0.2</v>
      </c>
      <c r="P53" s="88">
        <f t="shared" si="13"/>
        <v>2.1052631578947375E-2</v>
      </c>
      <c r="Q53" s="139">
        <f t="shared" si="14"/>
        <v>2.1052631578947375E-2</v>
      </c>
      <c r="R53" s="117">
        <f t="shared" si="15"/>
        <v>1.4059088924465148E-2</v>
      </c>
      <c r="S53" s="138">
        <v>0.1</v>
      </c>
      <c r="T53" s="147">
        <v>0</v>
      </c>
      <c r="U53" s="117">
        <f t="shared" si="16"/>
        <v>0.11405908892446515</v>
      </c>
      <c r="V53" s="175">
        <v>1</v>
      </c>
      <c r="W53" s="148">
        <v>0.47053317675374184</v>
      </c>
      <c r="X53" s="117">
        <f t="shared" si="17"/>
        <v>1.470533176753742</v>
      </c>
      <c r="Y53" s="156">
        <v>0.5</v>
      </c>
    </row>
    <row r="54" spans="1:25" ht="12.75" x14ac:dyDescent="0.2">
      <c r="F54" s="39"/>
      <c r="G54" s="28"/>
      <c r="H54" s="28"/>
      <c r="I54" s="28"/>
      <c r="J54" s="39"/>
      <c r="K54" s="39"/>
      <c r="L54" s="39"/>
      <c r="M54" s="39"/>
      <c r="N54" s="39"/>
      <c r="O54" s="39"/>
      <c r="P54" s="39"/>
      <c r="Q54" s="39"/>
      <c r="R54" s="28"/>
      <c r="S54" s="28"/>
      <c r="T54" s="28"/>
      <c r="U54" s="28"/>
      <c r="V54" s="28"/>
      <c r="W54" s="28"/>
      <c r="X54" s="62"/>
      <c r="Y54" s="28"/>
    </row>
    <row r="55" spans="1:25" ht="13.5" thickBot="1" x14ac:dyDescent="0.25">
      <c r="B55" s="29" t="s">
        <v>223</v>
      </c>
      <c r="C55" s="45" t="s">
        <v>219</v>
      </c>
      <c r="D55" s="45" t="s">
        <v>233</v>
      </c>
      <c r="E55" s="45" t="s">
        <v>196</v>
      </c>
      <c r="F55" s="30" t="s">
        <v>205</v>
      </c>
      <c r="G55" s="28"/>
      <c r="H55" s="28"/>
      <c r="I55" s="30"/>
      <c r="J55" s="30"/>
      <c r="K55" s="39"/>
      <c r="L55" s="39"/>
      <c r="M55" s="39"/>
      <c r="N55" s="39"/>
      <c r="O55" s="39">
        <v>0</v>
      </c>
      <c r="P55" s="39"/>
      <c r="Q55" s="39"/>
      <c r="R55" s="28"/>
      <c r="S55" s="28"/>
      <c r="T55" s="28"/>
      <c r="U55" s="28"/>
      <c r="V55" s="28"/>
      <c r="W55" s="28"/>
      <c r="X55" s="62"/>
      <c r="Y55" s="28"/>
    </row>
    <row r="56" spans="1:25" s="28" customFormat="1" ht="15.75" thickBot="1" x14ac:dyDescent="0.3">
      <c r="A56" s="183">
        <v>1</v>
      </c>
      <c r="B56" s="186" t="s">
        <v>280</v>
      </c>
      <c r="C56" s="69" t="s">
        <v>299</v>
      </c>
      <c r="D56" s="107">
        <v>308</v>
      </c>
      <c r="E56" s="69" t="s">
        <v>299</v>
      </c>
      <c r="F56" s="118">
        <f t="shared" ref="F56:F65" si="18">J56+U56+X56+Y56</f>
        <v>6.5279999999999996</v>
      </c>
      <c r="G56" s="121" t="s">
        <v>421</v>
      </c>
      <c r="H56" s="121" t="s">
        <v>422</v>
      </c>
      <c r="I56" s="118">
        <v>2.29</v>
      </c>
      <c r="J56" s="115">
        <f t="shared" ref="J56:J65" si="19">(I56*$J$6)/MAX($I$56:$I$65)</f>
        <v>4</v>
      </c>
      <c r="K56" s="72">
        <v>0</v>
      </c>
      <c r="L56" s="71">
        <f t="shared" ref="L56:L65" si="20">(K56*$L$6)/MAX($K$56:$K$65)</f>
        <v>0</v>
      </c>
      <c r="M56" s="73">
        <v>0</v>
      </c>
      <c r="N56" s="71">
        <f t="shared" ref="N56:N65" si="21">(M56*$N$6)/MAX($M$56:$M$65)</f>
        <v>0</v>
      </c>
      <c r="O56" s="73">
        <v>0</v>
      </c>
      <c r="P56" s="71">
        <f t="shared" ref="P56:P65" si="22">(O56*$P$6)/MAX($O$56:$O$65)</f>
        <v>0</v>
      </c>
      <c r="Q56" s="73">
        <f t="shared" ref="Q56:Q65" si="23">L56+N56+P56</f>
        <v>0</v>
      </c>
      <c r="R56" s="115">
        <f t="shared" ref="R56:R65" si="24">(Q56*$R$6)/MAX($Q$56:$Q$65)</f>
        <v>0</v>
      </c>
      <c r="S56" s="140">
        <v>0</v>
      </c>
      <c r="T56" s="141">
        <v>0.1</v>
      </c>
      <c r="U56" s="115">
        <f t="shared" ref="U56:U65" si="25">IF((R56+S56+T56)&gt;$U$5,$U$5,(R56+S56+T56))</f>
        <v>0.1</v>
      </c>
      <c r="V56" s="176">
        <v>0.8</v>
      </c>
      <c r="W56" s="173">
        <v>0.82799999999999996</v>
      </c>
      <c r="X56" s="115">
        <f t="shared" ref="X56:X65" si="26">V56+W56</f>
        <v>1.6280000000000001</v>
      </c>
      <c r="Y56" s="159">
        <v>0.8</v>
      </c>
    </row>
    <row r="57" spans="1:25" s="28" customFormat="1" ht="13.5" customHeight="1" x14ac:dyDescent="0.25">
      <c r="A57" s="183">
        <v>2</v>
      </c>
      <c r="B57" s="186" t="s">
        <v>284</v>
      </c>
      <c r="C57" s="76" t="s">
        <v>308</v>
      </c>
      <c r="D57" s="70">
        <v>323</v>
      </c>
      <c r="E57" s="76" t="s">
        <v>309</v>
      </c>
      <c r="F57" s="119">
        <f t="shared" si="18"/>
        <v>6.009218340611354</v>
      </c>
      <c r="G57" s="187" t="s">
        <v>427</v>
      </c>
      <c r="H57" s="187" t="s">
        <v>428</v>
      </c>
      <c r="I57" s="118">
        <v>1.9179999999999999</v>
      </c>
      <c r="J57" s="116">
        <f t="shared" si="19"/>
        <v>3.3502183406113537</v>
      </c>
      <c r="K57" s="77">
        <v>0</v>
      </c>
      <c r="L57" s="78">
        <f t="shared" si="20"/>
        <v>0</v>
      </c>
      <c r="M57" s="79">
        <v>0</v>
      </c>
      <c r="N57" s="78">
        <f t="shared" si="21"/>
        <v>0</v>
      </c>
      <c r="O57" s="79">
        <v>0</v>
      </c>
      <c r="P57" s="78">
        <f t="shared" si="22"/>
        <v>0</v>
      </c>
      <c r="Q57" s="79">
        <f t="shared" si="23"/>
        <v>0</v>
      </c>
      <c r="R57" s="116">
        <f t="shared" si="24"/>
        <v>0</v>
      </c>
      <c r="S57" s="136">
        <v>0.1</v>
      </c>
      <c r="T57" s="150">
        <v>0</v>
      </c>
      <c r="U57" s="116">
        <f t="shared" si="25"/>
        <v>0.1</v>
      </c>
      <c r="V57" s="177">
        <v>1</v>
      </c>
      <c r="W57" s="174">
        <v>0.75900000000000001</v>
      </c>
      <c r="X57" s="116">
        <f t="shared" si="26"/>
        <v>1.7589999999999999</v>
      </c>
      <c r="Y57" s="154">
        <v>0.8</v>
      </c>
    </row>
    <row r="58" spans="1:25" s="28" customFormat="1" ht="13.5" customHeight="1" x14ac:dyDescent="0.25">
      <c r="A58" s="183">
        <v>3</v>
      </c>
      <c r="B58" s="186" t="s">
        <v>281</v>
      </c>
      <c r="C58" s="76" t="s">
        <v>305</v>
      </c>
      <c r="D58" s="70">
        <v>315</v>
      </c>
      <c r="E58" s="76" t="s">
        <v>303</v>
      </c>
      <c r="F58" s="119">
        <f t="shared" si="18"/>
        <v>5.7046663755458509</v>
      </c>
      <c r="G58" s="122" t="s">
        <v>442</v>
      </c>
      <c r="H58" s="122" t="s">
        <v>443</v>
      </c>
      <c r="I58" s="119">
        <v>1.5980000000000001</v>
      </c>
      <c r="J58" s="116">
        <f t="shared" si="19"/>
        <v>2.7912663755458516</v>
      </c>
      <c r="K58" s="77">
        <v>1.6</v>
      </c>
      <c r="L58" s="78">
        <f t="shared" si="20"/>
        <v>0.3</v>
      </c>
      <c r="M58" s="79">
        <v>0.3</v>
      </c>
      <c r="N58" s="78">
        <f t="shared" si="21"/>
        <v>2.4E-2</v>
      </c>
      <c r="O58" s="79">
        <v>0</v>
      </c>
      <c r="P58" s="78">
        <f t="shared" si="22"/>
        <v>0</v>
      </c>
      <c r="Q58" s="79">
        <f t="shared" si="23"/>
        <v>0.32400000000000001</v>
      </c>
      <c r="R58" s="116">
        <f t="shared" si="24"/>
        <v>0.19439999999999999</v>
      </c>
      <c r="S58" s="136">
        <v>6.9000000000000006E-2</v>
      </c>
      <c r="T58" s="150">
        <v>0</v>
      </c>
      <c r="U58" s="116">
        <f t="shared" si="25"/>
        <v>0.26339999999999997</v>
      </c>
      <c r="V58" s="177">
        <v>0.85</v>
      </c>
      <c r="W58" s="174">
        <v>1</v>
      </c>
      <c r="X58" s="116">
        <f t="shared" si="26"/>
        <v>1.85</v>
      </c>
      <c r="Y58" s="154">
        <v>0.8</v>
      </c>
    </row>
    <row r="59" spans="1:25" s="28" customFormat="1" ht="13.5" customHeight="1" x14ac:dyDescent="0.25">
      <c r="A59" s="25">
        <v>4</v>
      </c>
      <c r="B59" s="92" t="s">
        <v>217</v>
      </c>
      <c r="C59" s="76" t="s">
        <v>301</v>
      </c>
      <c r="D59" s="70">
        <v>301</v>
      </c>
      <c r="E59" s="76" t="s">
        <v>301</v>
      </c>
      <c r="F59" s="119">
        <f t="shared" si="18"/>
        <v>5.6626899563318771</v>
      </c>
      <c r="G59" s="122" t="s">
        <v>430</v>
      </c>
      <c r="H59" s="122" t="s">
        <v>447</v>
      </c>
      <c r="I59" s="119">
        <v>1.5449999999999999</v>
      </c>
      <c r="J59" s="116">
        <f t="shared" si="19"/>
        <v>2.6986899563318776</v>
      </c>
      <c r="K59" s="77">
        <v>1.6</v>
      </c>
      <c r="L59" s="78">
        <f t="shared" si="20"/>
        <v>0.3</v>
      </c>
      <c r="M59" s="79">
        <v>2.5</v>
      </c>
      <c r="N59" s="78">
        <f t="shared" si="21"/>
        <v>0.2</v>
      </c>
      <c r="O59" s="79">
        <v>0</v>
      </c>
      <c r="P59" s="78">
        <f t="shared" si="22"/>
        <v>0</v>
      </c>
      <c r="Q59" s="79">
        <f t="shared" si="23"/>
        <v>0.5</v>
      </c>
      <c r="R59" s="116">
        <f t="shared" si="24"/>
        <v>0.3</v>
      </c>
      <c r="S59" s="136">
        <v>0.1</v>
      </c>
      <c r="T59" s="150">
        <v>0.02</v>
      </c>
      <c r="U59" s="116">
        <f t="shared" si="25"/>
        <v>0.42000000000000004</v>
      </c>
      <c r="V59" s="177">
        <v>1</v>
      </c>
      <c r="W59" s="174">
        <v>0.74399999999999999</v>
      </c>
      <c r="X59" s="116">
        <f t="shared" si="26"/>
        <v>1.744</v>
      </c>
      <c r="Y59" s="154">
        <v>0.8</v>
      </c>
    </row>
    <row r="60" spans="1:25" s="28" customFormat="1" ht="13.5" customHeight="1" x14ac:dyDescent="0.25">
      <c r="A60" s="25">
        <v>5</v>
      </c>
      <c r="B60" s="92" t="s">
        <v>218</v>
      </c>
      <c r="C60" s="76" t="s">
        <v>299</v>
      </c>
      <c r="D60" s="70">
        <v>308</v>
      </c>
      <c r="E60" s="76" t="s">
        <v>299</v>
      </c>
      <c r="F60" s="119">
        <f t="shared" si="18"/>
        <v>5.5855423580786026</v>
      </c>
      <c r="G60" s="122">
        <v>1.46</v>
      </c>
      <c r="H60" s="122">
        <v>1.43</v>
      </c>
      <c r="I60" s="119">
        <v>1.5289999999999999</v>
      </c>
      <c r="J60" s="116">
        <f t="shared" si="19"/>
        <v>2.6707423580786025</v>
      </c>
      <c r="K60" s="77">
        <v>0.8</v>
      </c>
      <c r="L60" s="78">
        <f t="shared" si="20"/>
        <v>0.15</v>
      </c>
      <c r="M60" s="79">
        <v>1.6</v>
      </c>
      <c r="N60" s="78">
        <f t="shared" si="21"/>
        <v>0.12800000000000003</v>
      </c>
      <c r="O60" s="79">
        <v>0.5</v>
      </c>
      <c r="P60" s="78">
        <f t="shared" si="22"/>
        <v>0.2</v>
      </c>
      <c r="Q60" s="79">
        <f t="shared" si="23"/>
        <v>0.47800000000000004</v>
      </c>
      <c r="R60" s="116">
        <f t="shared" si="24"/>
        <v>0.2868</v>
      </c>
      <c r="S60" s="136">
        <v>0.1</v>
      </c>
      <c r="T60" s="150">
        <v>0.1</v>
      </c>
      <c r="U60" s="116">
        <f t="shared" si="25"/>
        <v>0.48680000000000001</v>
      </c>
      <c r="V60" s="177">
        <v>0.8</v>
      </c>
      <c r="W60" s="174">
        <v>0.82799999999999996</v>
      </c>
      <c r="X60" s="116">
        <f t="shared" si="26"/>
        <v>1.6280000000000001</v>
      </c>
      <c r="Y60" s="155">
        <v>0.8</v>
      </c>
    </row>
    <row r="61" spans="1:25" s="28" customFormat="1" ht="13.5" customHeight="1" x14ac:dyDescent="0.25">
      <c r="A61" s="25">
        <v>6</v>
      </c>
      <c r="B61" s="92" t="s">
        <v>285</v>
      </c>
      <c r="C61" s="76" t="s">
        <v>310</v>
      </c>
      <c r="D61" s="70">
        <v>302</v>
      </c>
      <c r="E61" s="76" t="s">
        <v>229</v>
      </c>
      <c r="F61" s="119">
        <f t="shared" si="18"/>
        <v>5.5231161572052399</v>
      </c>
      <c r="G61" s="122" t="s">
        <v>429</v>
      </c>
      <c r="H61" s="122" t="s">
        <v>441</v>
      </c>
      <c r="I61" s="119">
        <v>1.5369999999999999</v>
      </c>
      <c r="J61" s="116">
        <f t="shared" si="19"/>
        <v>2.6847161572052398</v>
      </c>
      <c r="K61" s="77">
        <v>0.8</v>
      </c>
      <c r="L61" s="78">
        <f t="shared" si="20"/>
        <v>0.15</v>
      </c>
      <c r="M61" s="79">
        <v>0.3</v>
      </c>
      <c r="N61" s="78">
        <f t="shared" si="21"/>
        <v>2.4E-2</v>
      </c>
      <c r="O61" s="79">
        <v>0</v>
      </c>
      <c r="P61" s="78">
        <f t="shared" si="22"/>
        <v>0</v>
      </c>
      <c r="Q61" s="79">
        <f>L61+N61+P61</f>
        <v>0.17399999999999999</v>
      </c>
      <c r="R61" s="116">
        <f t="shared" si="24"/>
        <v>0.10439999999999999</v>
      </c>
      <c r="S61" s="136">
        <v>0.1</v>
      </c>
      <c r="T61" s="150">
        <v>0.01</v>
      </c>
      <c r="U61" s="116">
        <f t="shared" si="25"/>
        <v>0.21440000000000001</v>
      </c>
      <c r="V61" s="177">
        <v>0.9</v>
      </c>
      <c r="W61" s="174">
        <v>0.92400000000000004</v>
      </c>
      <c r="X61" s="116">
        <f t="shared" si="26"/>
        <v>1.8240000000000001</v>
      </c>
      <c r="Y61" s="155">
        <v>0.8</v>
      </c>
    </row>
    <row r="62" spans="1:25" s="28" customFormat="1" ht="13.5" customHeight="1" x14ac:dyDescent="0.25">
      <c r="A62" s="25">
        <v>7</v>
      </c>
      <c r="B62" s="92" t="s">
        <v>283</v>
      </c>
      <c r="C62" s="76" t="s">
        <v>304</v>
      </c>
      <c r="D62" s="70">
        <v>315</v>
      </c>
      <c r="E62" s="76" t="s">
        <v>303</v>
      </c>
      <c r="F62" s="119">
        <f t="shared" si="18"/>
        <v>5.4563406113537125</v>
      </c>
      <c r="G62" s="122" t="s">
        <v>425</v>
      </c>
      <c r="H62" s="122" t="s">
        <v>426</v>
      </c>
      <c r="I62" s="119">
        <v>1.4990000000000001</v>
      </c>
      <c r="J62" s="116">
        <f t="shared" si="19"/>
        <v>2.618340611353712</v>
      </c>
      <c r="K62" s="77">
        <v>0.8</v>
      </c>
      <c r="L62" s="78">
        <f t="shared" si="20"/>
        <v>0.15</v>
      </c>
      <c r="M62" s="79">
        <v>0</v>
      </c>
      <c r="N62" s="78">
        <f t="shared" si="21"/>
        <v>0</v>
      </c>
      <c r="O62" s="79">
        <v>0</v>
      </c>
      <c r="P62" s="78">
        <f t="shared" si="22"/>
        <v>0</v>
      </c>
      <c r="Q62" s="79">
        <f t="shared" si="23"/>
        <v>0.15</v>
      </c>
      <c r="R62" s="116">
        <f t="shared" si="24"/>
        <v>0.09</v>
      </c>
      <c r="S62" s="136">
        <v>9.8000000000000004E-2</v>
      </c>
      <c r="T62" s="150">
        <v>0</v>
      </c>
      <c r="U62" s="116">
        <f t="shared" si="25"/>
        <v>0.188</v>
      </c>
      <c r="V62" s="177">
        <v>0.85</v>
      </c>
      <c r="W62" s="174">
        <v>1</v>
      </c>
      <c r="X62" s="116">
        <f t="shared" si="26"/>
        <v>1.85</v>
      </c>
      <c r="Y62" s="155">
        <v>0.8</v>
      </c>
    </row>
    <row r="63" spans="1:25" s="28" customFormat="1" ht="13.5" customHeight="1" x14ac:dyDescent="0.25">
      <c r="A63" s="25">
        <v>8</v>
      </c>
      <c r="B63" s="92" t="s">
        <v>286</v>
      </c>
      <c r="C63" s="76" t="s">
        <v>300</v>
      </c>
      <c r="D63" s="70">
        <v>301</v>
      </c>
      <c r="E63" s="76" t="s">
        <v>301</v>
      </c>
      <c r="F63" s="119">
        <f t="shared" si="18"/>
        <v>5.0374506550218339</v>
      </c>
      <c r="G63" s="122" t="s">
        <v>431</v>
      </c>
      <c r="H63" s="122" t="s">
        <v>432</v>
      </c>
      <c r="I63" s="119">
        <v>1.3280000000000001</v>
      </c>
      <c r="J63" s="116">
        <f t="shared" si="19"/>
        <v>2.3196506550218343</v>
      </c>
      <c r="K63" s="77">
        <v>0.4</v>
      </c>
      <c r="L63" s="78">
        <f t="shared" si="20"/>
        <v>7.4999999999999997E-2</v>
      </c>
      <c r="M63" s="79">
        <v>0.6</v>
      </c>
      <c r="N63" s="78">
        <f t="shared" si="21"/>
        <v>4.8000000000000001E-2</v>
      </c>
      <c r="O63" s="79">
        <v>0</v>
      </c>
      <c r="P63" s="78">
        <f t="shared" si="22"/>
        <v>0</v>
      </c>
      <c r="Q63" s="79">
        <f t="shared" si="23"/>
        <v>0.123</v>
      </c>
      <c r="R63" s="116">
        <f t="shared" si="24"/>
        <v>7.3799999999999991E-2</v>
      </c>
      <c r="S63" s="136">
        <v>0.1</v>
      </c>
      <c r="T63" s="150">
        <v>0</v>
      </c>
      <c r="U63" s="116">
        <f t="shared" si="25"/>
        <v>0.17380000000000001</v>
      </c>
      <c r="V63" s="177">
        <v>1</v>
      </c>
      <c r="W63" s="174">
        <v>0.74399999999999999</v>
      </c>
      <c r="X63" s="116">
        <f t="shared" si="26"/>
        <v>1.744</v>
      </c>
      <c r="Y63" s="155">
        <v>0.8</v>
      </c>
    </row>
    <row r="64" spans="1:25" s="28" customFormat="1" ht="13.5" customHeight="1" x14ac:dyDescent="0.25">
      <c r="A64" s="25">
        <v>9</v>
      </c>
      <c r="B64" s="92" t="s">
        <v>287</v>
      </c>
      <c r="C64" s="76" t="s">
        <v>302</v>
      </c>
      <c r="D64" s="70">
        <v>315</v>
      </c>
      <c r="E64" s="76" t="s">
        <v>303</v>
      </c>
      <c r="F64" s="119">
        <f t="shared" si="18"/>
        <v>4.6741484716157204</v>
      </c>
      <c r="G64" s="122" t="s">
        <v>433</v>
      </c>
      <c r="H64" s="122" t="s">
        <v>434</v>
      </c>
      <c r="I64" s="119">
        <v>1.1759999999999999</v>
      </c>
      <c r="J64" s="116">
        <f t="shared" si="19"/>
        <v>2.0541484716157203</v>
      </c>
      <c r="K64" s="77">
        <v>0</v>
      </c>
      <c r="L64" s="78">
        <f t="shared" si="20"/>
        <v>0</v>
      </c>
      <c r="M64" s="79">
        <v>0</v>
      </c>
      <c r="N64" s="78">
        <f t="shared" si="21"/>
        <v>0</v>
      </c>
      <c r="O64" s="79">
        <v>0</v>
      </c>
      <c r="P64" s="78">
        <f t="shared" si="22"/>
        <v>0</v>
      </c>
      <c r="Q64" s="79">
        <f t="shared" si="23"/>
        <v>0</v>
      </c>
      <c r="R64" s="116">
        <f t="shared" si="24"/>
        <v>0</v>
      </c>
      <c r="S64" s="136">
        <v>0</v>
      </c>
      <c r="T64" s="150">
        <v>0</v>
      </c>
      <c r="U64" s="116">
        <f t="shared" si="25"/>
        <v>0</v>
      </c>
      <c r="V64" s="177">
        <v>0.82000000000000006</v>
      </c>
      <c r="W64" s="174">
        <v>1</v>
      </c>
      <c r="X64" s="116">
        <f t="shared" si="26"/>
        <v>1.82</v>
      </c>
      <c r="Y64" s="155">
        <v>0.8</v>
      </c>
    </row>
    <row r="65" spans="1:25" s="28" customFormat="1" ht="15.75" thickBot="1" x14ac:dyDescent="0.3">
      <c r="A65" s="25">
        <v>10</v>
      </c>
      <c r="B65" s="93" t="s">
        <v>282</v>
      </c>
      <c r="C65" s="87" t="s">
        <v>306</v>
      </c>
      <c r="D65" s="108">
        <v>331</v>
      </c>
      <c r="E65" s="87" t="s">
        <v>307</v>
      </c>
      <c r="F65" s="120">
        <f t="shared" si="18"/>
        <v>4.5783471615720526</v>
      </c>
      <c r="G65" s="123" t="s">
        <v>423</v>
      </c>
      <c r="H65" s="123" t="s">
        <v>424</v>
      </c>
      <c r="I65" s="120">
        <v>1.4970000000000001</v>
      </c>
      <c r="J65" s="117">
        <f t="shared" si="19"/>
        <v>2.6148471615720528</v>
      </c>
      <c r="K65" s="90">
        <v>0.2</v>
      </c>
      <c r="L65" s="88">
        <f t="shared" si="20"/>
        <v>3.7499999999999999E-2</v>
      </c>
      <c r="M65" s="89">
        <v>0.5</v>
      </c>
      <c r="N65" s="88">
        <f t="shared" si="21"/>
        <v>0.04</v>
      </c>
      <c r="O65" s="89">
        <v>0</v>
      </c>
      <c r="P65" s="88">
        <f t="shared" si="22"/>
        <v>0</v>
      </c>
      <c r="Q65" s="89">
        <f t="shared" si="23"/>
        <v>7.7499999999999999E-2</v>
      </c>
      <c r="R65" s="117">
        <f t="shared" si="24"/>
        <v>4.65E-2</v>
      </c>
      <c r="S65" s="138">
        <v>0.1</v>
      </c>
      <c r="T65" s="151">
        <v>0.1</v>
      </c>
      <c r="U65" s="117">
        <f t="shared" si="25"/>
        <v>0.24650000000000002</v>
      </c>
      <c r="V65" s="178">
        <v>0.93</v>
      </c>
      <c r="W65" s="175">
        <v>0.48699999999999999</v>
      </c>
      <c r="X65" s="117">
        <f t="shared" si="26"/>
        <v>1.417</v>
      </c>
      <c r="Y65" s="156">
        <v>0.3</v>
      </c>
    </row>
    <row r="66" spans="1:25" s="28" customFormat="1" ht="13.5" customHeight="1" x14ac:dyDescent="0.25">
      <c r="A66" s="25"/>
      <c r="B66" s="61"/>
      <c r="C66" s="61"/>
      <c r="D66" s="61"/>
      <c r="E66" s="25"/>
      <c r="F66" s="30"/>
      <c r="G66" s="39"/>
      <c r="H66" s="39"/>
      <c r="I66" s="30"/>
      <c r="J66" s="30"/>
      <c r="K66" s="38"/>
      <c r="L66" s="30"/>
      <c r="M66" s="37"/>
      <c r="N66" s="30"/>
      <c r="O66" s="37"/>
      <c r="P66" s="30"/>
      <c r="Q66" s="37"/>
      <c r="R66" s="30"/>
      <c r="S66" s="31"/>
      <c r="T66" s="30"/>
      <c r="U66" s="30"/>
      <c r="V66" s="37"/>
      <c r="W66" s="32"/>
      <c r="X66" s="30"/>
      <c r="Y66" s="160"/>
    </row>
    <row r="67" spans="1:25" s="28" customFormat="1" ht="13.5" thickBot="1" x14ac:dyDescent="0.25">
      <c r="B67" s="29" t="s">
        <v>224</v>
      </c>
      <c r="C67" s="45" t="s">
        <v>219</v>
      </c>
      <c r="D67" s="45" t="s">
        <v>233</v>
      </c>
      <c r="E67" s="45" t="s">
        <v>196</v>
      </c>
      <c r="F67" s="30" t="s">
        <v>205</v>
      </c>
      <c r="G67" s="37"/>
      <c r="H67" s="37"/>
      <c r="I67" s="30"/>
      <c r="J67" s="30"/>
      <c r="K67" s="38"/>
      <c r="L67" s="30"/>
      <c r="M67" s="37"/>
      <c r="N67" s="32"/>
      <c r="O67" s="37"/>
      <c r="P67" s="32"/>
      <c r="Q67" s="32"/>
      <c r="R67" s="30"/>
      <c r="S67" s="31"/>
      <c r="T67" s="31"/>
      <c r="U67" s="30"/>
      <c r="V67" s="37"/>
      <c r="W67" s="37"/>
      <c r="X67" s="30"/>
      <c r="Y67" s="39"/>
    </row>
    <row r="68" spans="1:25" ht="15" x14ac:dyDescent="0.25">
      <c r="A68" s="183">
        <v>1</v>
      </c>
      <c r="B68" s="186" t="s">
        <v>292</v>
      </c>
      <c r="C68" s="192" t="s">
        <v>457</v>
      </c>
      <c r="D68" s="104">
        <v>429</v>
      </c>
      <c r="E68" s="192" t="s">
        <v>457</v>
      </c>
      <c r="F68" s="118">
        <f>J68+U68+X68+Y68</f>
        <v>6.465005195704884</v>
      </c>
      <c r="G68" s="121" t="s">
        <v>458</v>
      </c>
      <c r="H68" s="124" t="s">
        <v>436</v>
      </c>
      <c r="I68" s="118">
        <v>2.032</v>
      </c>
      <c r="J68" s="118">
        <f>(I68*$J$6)/MAX($I$68:$I$71)</f>
        <v>4</v>
      </c>
      <c r="K68" s="72">
        <v>0</v>
      </c>
      <c r="L68" s="193">
        <f>IF(MAX($K$68:$K$71)=0,0,(K68*$L$6)/MAX($K$68:$K$71))</f>
        <v>0</v>
      </c>
      <c r="M68" s="194">
        <v>0.3</v>
      </c>
      <c r="N68" s="195">
        <f>(M68*$N$6)/MAX($M$68:$M$71)</f>
        <v>6.6666666666666666E-2</v>
      </c>
      <c r="O68" s="194">
        <v>0</v>
      </c>
      <c r="P68" s="195">
        <f>IF(MAX($O$68:$O$71)=0,0,O68*$P$6/MAX($O$68:$O$71))</f>
        <v>0</v>
      </c>
      <c r="Q68" s="196">
        <f>L68+N68+P68</f>
        <v>6.6666666666666666E-2</v>
      </c>
      <c r="R68" s="115">
        <f>(Q68*$R$6)/MAX($Q$68:$Q$71)</f>
        <v>9.9999999999999992E-2</v>
      </c>
      <c r="S68" s="141">
        <v>0.1</v>
      </c>
      <c r="T68" s="141">
        <v>0.06</v>
      </c>
      <c r="U68" s="115">
        <f>IF((R68+S68+T68)&gt;$U$5,$U$5,(R68+S68+T68))</f>
        <v>0.26</v>
      </c>
      <c r="V68" s="173">
        <v>1</v>
      </c>
      <c r="W68" s="173">
        <v>0.40500519570488397</v>
      </c>
      <c r="X68" s="115">
        <f>V68+W68</f>
        <v>1.4050051957048839</v>
      </c>
      <c r="Y68" s="159">
        <v>0.8</v>
      </c>
    </row>
    <row r="69" spans="1:25" ht="15" x14ac:dyDescent="0.25">
      <c r="A69" s="25">
        <v>2</v>
      </c>
      <c r="B69" s="82" t="s">
        <v>225</v>
      </c>
      <c r="C69" s="103" t="s">
        <v>296</v>
      </c>
      <c r="D69" s="95">
        <v>442</v>
      </c>
      <c r="E69" s="103" t="s">
        <v>296</v>
      </c>
      <c r="F69" s="119">
        <f>J69+U69+X69+Y69</f>
        <v>6.1697882669866475</v>
      </c>
      <c r="G69" s="122" t="s">
        <v>437</v>
      </c>
      <c r="H69" s="112" t="s">
        <v>438</v>
      </c>
      <c r="I69" s="119">
        <v>1.4810000000000001</v>
      </c>
      <c r="J69" s="119">
        <f>(I69*$J$6)/MAX($I$69:$I$71)</f>
        <v>3.9283819628647216</v>
      </c>
      <c r="K69" s="130">
        <v>0</v>
      </c>
      <c r="L69" s="131">
        <f>IF(MAX($K$69:$K$71)=0,0,(K69*$L$6)/MAX($K$69:$K$71))</f>
        <v>0</v>
      </c>
      <c r="M69" s="167">
        <v>0.9</v>
      </c>
      <c r="N69" s="168">
        <f>(M69*$N$6)/MAX($M$69:$M$71)</f>
        <v>0.2</v>
      </c>
      <c r="O69" s="167">
        <v>0</v>
      </c>
      <c r="P69" s="168">
        <f>IF(MAX($O$69:$O$71)=0,0,O69*$P$6/MAX($O$69:$O$71))</f>
        <v>0</v>
      </c>
      <c r="Q69" s="171">
        <f>L69+N69+P69</f>
        <v>0.2</v>
      </c>
      <c r="R69" s="116">
        <f>(Q69*$R$6)/MAX($Q$69:$Q$71)</f>
        <v>0.3</v>
      </c>
      <c r="S69" s="142">
        <v>0.1</v>
      </c>
      <c r="T69" s="142">
        <v>0</v>
      </c>
      <c r="U69" s="116">
        <f>IF((R69+S69+T69)&gt;$U$5,$U$5,(R69+S69+T69))</f>
        <v>0.4</v>
      </c>
      <c r="V69" s="190">
        <v>0.92</v>
      </c>
      <c r="W69" s="190">
        <v>0.12140630412192586</v>
      </c>
      <c r="X69" s="116">
        <f>V69+W69</f>
        <v>1.0414063041219259</v>
      </c>
      <c r="Y69" s="158">
        <v>0.8</v>
      </c>
    </row>
    <row r="70" spans="1:25" ht="15" x14ac:dyDescent="0.25">
      <c r="A70" s="25">
        <v>3</v>
      </c>
      <c r="B70" s="82" t="s">
        <v>288</v>
      </c>
      <c r="C70" s="103" t="s">
        <v>294</v>
      </c>
      <c r="D70" s="95">
        <v>444</v>
      </c>
      <c r="E70" s="103" t="s">
        <v>295</v>
      </c>
      <c r="F70" s="119">
        <f>J70+U70+X70+Y70</f>
        <v>5.2845826117076546</v>
      </c>
      <c r="G70" s="122" t="s">
        <v>435</v>
      </c>
      <c r="H70" s="112" t="s">
        <v>436</v>
      </c>
      <c r="I70" s="119">
        <v>1.508</v>
      </c>
      <c r="J70" s="119">
        <f>(I70*$J$6)/MAX($I$69:$I$71)</f>
        <v>4</v>
      </c>
      <c r="K70" s="130">
        <v>0</v>
      </c>
      <c r="L70" s="131">
        <f>IF(MAX($K$69:$K$71)=0,0,(K70*$L$6)/MAX($K$69:$K$71))</f>
        <v>0</v>
      </c>
      <c r="M70" s="167">
        <v>0</v>
      </c>
      <c r="N70" s="168">
        <f>(M70*$N$6)/MAX($M$69:$M$71)</f>
        <v>0</v>
      </c>
      <c r="O70" s="167">
        <v>0</v>
      </c>
      <c r="P70" s="168">
        <f>IF(MAX($O$69:$O$71)=0,0,O70*$P$6/MAX($O$69:$O$71))</f>
        <v>0</v>
      </c>
      <c r="Q70" s="171">
        <f>L70+N70+P70</f>
        <v>0</v>
      </c>
      <c r="R70" s="116">
        <f>(Q70*$R$6)/MAX($Q$69:$Q$71)</f>
        <v>0</v>
      </c>
      <c r="S70" s="142">
        <v>0.1</v>
      </c>
      <c r="T70" s="142">
        <v>0</v>
      </c>
      <c r="U70" s="116">
        <f>IF((R70+S70+T70)&gt;$U$5,$U$5,(R70+S70+T70))</f>
        <v>0.1</v>
      </c>
      <c r="V70" s="190">
        <v>0.67</v>
      </c>
      <c r="W70" s="190">
        <v>0.214582611707655</v>
      </c>
      <c r="X70" s="116">
        <f>V70+W70</f>
        <v>0.88458261170765506</v>
      </c>
      <c r="Y70" s="158">
        <v>0.3</v>
      </c>
    </row>
    <row r="71" spans="1:25" ht="15.75" thickBot="1" x14ac:dyDescent="0.3">
      <c r="A71" s="25">
        <v>4</v>
      </c>
      <c r="B71" s="86" t="s">
        <v>290</v>
      </c>
      <c r="C71" s="94" t="s">
        <v>297</v>
      </c>
      <c r="D71" s="106">
        <v>401</v>
      </c>
      <c r="E71" s="94" t="s">
        <v>298</v>
      </c>
      <c r="F71" s="120">
        <f>J71+U71+X71+Y71</f>
        <v>4.5466401414677273</v>
      </c>
      <c r="G71" s="123" t="s">
        <v>440</v>
      </c>
      <c r="H71" s="125" t="s">
        <v>439</v>
      </c>
      <c r="I71" s="120">
        <v>0.80300000000000005</v>
      </c>
      <c r="J71" s="120">
        <f>(I71*$J$6)/MAX($I$69:$I$71)</f>
        <v>2.1299734748010613</v>
      </c>
      <c r="K71" s="132">
        <v>0</v>
      </c>
      <c r="L71" s="133">
        <f>IF(MAX($K$69:$K$71)=0,0,(K71*$L$6)/MAX($K$69:$K$71))</f>
        <v>0</v>
      </c>
      <c r="M71" s="169">
        <v>0.8</v>
      </c>
      <c r="N71" s="170">
        <f>(M71*$N$6)/MAX($M$69:$M$71)</f>
        <v>0.17777777777777781</v>
      </c>
      <c r="O71" s="169">
        <v>0</v>
      </c>
      <c r="P71" s="170">
        <f>IF(MAX($O$69:$O$71)=0,0,O71*$P$6/MAX($O$69:$O$71))</f>
        <v>0</v>
      </c>
      <c r="Q71" s="172">
        <f>L71+N71+P71</f>
        <v>0.17777777777777781</v>
      </c>
      <c r="R71" s="117">
        <f>(Q71*$R$6)/MAX($Q$69:$Q$71)</f>
        <v>0.26666666666666672</v>
      </c>
      <c r="S71" s="143">
        <v>0.1</v>
      </c>
      <c r="T71" s="143">
        <v>0</v>
      </c>
      <c r="U71" s="117">
        <f>IF((R71+S71+T71)&gt;$U$5,$U$5,(R71+S71+T71))</f>
        <v>0.3666666666666667</v>
      </c>
      <c r="V71" s="191">
        <v>0.75</v>
      </c>
      <c r="W71" s="191">
        <v>1</v>
      </c>
      <c r="X71" s="117">
        <f>V71+W71</f>
        <v>1.75</v>
      </c>
      <c r="Y71" s="161">
        <v>0.3</v>
      </c>
    </row>
    <row r="72" spans="1:25" s="28" customFormat="1" ht="12.75" x14ac:dyDescent="0.2">
      <c r="B72" s="34"/>
      <c r="C72" s="33"/>
      <c r="D72" s="33"/>
      <c r="E72" s="25"/>
      <c r="F72" s="30"/>
      <c r="G72" s="31"/>
      <c r="H72" s="31"/>
      <c r="I72" s="30"/>
      <c r="J72" s="36"/>
      <c r="K72" s="62"/>
      <c r="L72" s="30"/>
      <c r="M72" s="35"/>
    </row>
    <row r="73" spans="1:25" s="28" customFormat="1" ht="15" x14ac:dyDescent="0.25">
      <c r="B73" s="64" t="s">
        <v>326</v>
      </c>
      <c r="C73" s="65" t="s">
        <v>327</v>
      </c>
      <c r="D73" s="60"/>
      <c r="F73" s="35"/>
    </row>
    <row r="74" spans="1:25" s="28" customFormat="1" ht="45" customHeight="1" x14ac:dyDescent="0.25">
      <c r="B74" s="13" t="s">
        <v>289</v>
      </c>
      <c r="C74" s="184" t="s">
        <v>448</v>
      </c>
      <c r="D74" s="63"/>
      <c r="E74" s="197" t="s">
        <v>452</v>
      </c>
      <c r="F74" s="197"/>
      <c r="G74" s="197"/>
      <c r="H74" s="197"/>
      <c r="I74"/>
      <c r="J74" s="3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ht="45" customHeight="1" x14ac:dyDescent="0.25">
      <c r="B75" s="13" t="s">
        <v>243</v>
      </c>
      <c r="C75" s="184" t="s">
        <v>449</v>
      </c>
      <c r="D75" s="60"/>
      <c r="E75" s="197" t="s">
        <v>453</v>
      </c>
      <c r="F75" s="197"/>
      <c r="G75" s="197"/>
      <c r="H75" s="197"/>
      <c r="I75" s="33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:25" ht="45" x14ac:dyDescent="0.25">
      <c r="A76" s="28"/>
      <c r="B76" s="13" t="s">
        <v>291</v>
      </c>
      <c r="C76" s="184" t="s">
        <v>448</v>
      </c>
      <c r="D76" s="28"/>
      <c r="E76" s="28"/>
      <c r="F76" s="28"/>
      <c r="G76" s="28"/>
      <c r="H76" s="28"/>
      <c r="I76" s="28"/>
      <c r="J76" s="28"/>
      <c r="X76" s="25"/>
    </row>
    <row r="77" spans="1:25" ht="45" x14ac:dyDescent="0.25">
      <c r="B77" s="13" t="s">
        <v>271</v>
      </c>
      <c r="C77" s="184" t="s">
        <v>449</v>
      </c>
      <c r="D77" s="60"/>
      <c r="F77" s="25"/>
      <c r="X77" s="25"/>
    </row>
    <row r="78" spans="1:25" ht="15" x14ac:dyDescent="0.25">
      <c r="B78" s="13" t="s">
        <v>216</v>
      </c>
      <c r="C78" s="184" t="s">
        <v>450</v>
      </c>
      <c r="D78" s="60"/>
      <c r="F78" s="26"/>
      <c r="X78" s="25"/>
    </row>
    <row r="79" spans="1:25" ht="45" x14ac:dyDescent="0.25">
      <c r="A79" s="28"/>
      <c r="B79" s="13" t="s">
        <v>273</v>
      </c>
      <c r="C79" s="184" t="s">
        <v>451</v>
      </c>
      <c r="D79" s="60"/>
      <c r="F79" s="30"/>
      <c r="G79" s="29"/>
      <c r="X79" s="25"/>
    </row>
    <row r="80" spans="1:25" s="28" customFormat="1" ht="45" x14ac:dyDescent="0.25">
      <c r="B80" s="13" t="s">
        <v>226</v>
      </c>
      <c r="C80" s="184" t="s">
        <v>448</v>
      </c>
      <c r="D80" s="32"/>
      <c r="E80" s="30"/>
      <c r="F80" s="30"/>
      <c r="G80" s="25"/>
      <c r="H80" s="26"/>
      <c r="I80" s="30"/>
      <c r="J80" s="29"/>
    </row>
    <row r="81" spans="2:10" s="28" customFormat="1" ht="45" x14ac:dyDescent="0.25">
      <c r="B81" s="13" t="s">
        <v>293</v>
      </c>
      <c r="C81" s="184" t="s">
        <v>449</v>
      </c>
      <c r="D81" s="32"/>
      <c r="E81" s="30"/>
      <c r="F81" s="30"/>
      <c r="G81" s="25"/>
      <c r="H81" s="26"/>
      <c r="I81" s="30"/>
      <c r="J81" s="29"/>
    </row>
    <row r="82" spans="2:10" ht="12.75" x14ac:dyDescent="0.2">
      <c r="B82" s="28"/>
    </row>
    <row r="83" spans="2:10" ht="63.75" customHeight="1" x14ac:dyDescent="0.2"/>
    <row r="84" spans="2:10" ht="36" customHeight="1" x14ac:dyDescent="0.2"/>
    <row r="85" spans="2:10" x14ac:dyDescent="0.2">
      <c r="B85" s="66"/>
    </row>
    <row r="91" spans="2:10" x14ac:dyDescent="0.2">
      <c r="D91" s="33"/>
    </row>
    <row r="92" spans="2:10" x14ac:dyDescent="0.2">
      <c r="D92" s="33"/>
    </row>
    <row r="93" spans="2:10" x14ac:dyDescent="0.2">
      <c r="D93" s="33"/>
    </row>
    <row r="94" spans="2:10" x14ac:dyDescent="0.2">
      <c r="D94" s="33"/>
    </row>
  </sheetData>
  <sortState ref="A56:Y65">
    <sortCondition descending="1" ref="F56:F65"/>
  </sortState>
  <mergeCells count="7">
    <mergeCell ref="E74:H74"/>
    <mergeCell ref="E75:H75"/>
    <mergeCell ref="K3:R3"/>
    <mergeCell ref="G4:I4"/>
    <mergeCell ref="K4:L4"/>
    <mergeCell ref="M4:N4"/>
    <mergeCell ref="O4:P4"/>
  </mergeCells>
  <dataValidations count="2">
    <dataValidation type="decimal" allowBlank="1" showInputMessage="1" showErrorMessage="1" errorTitle="PUNTUACIÓN NO VÁLIDA" error="La puntuación máxima en este apartado es de 1 punto." sqref="W56:W67 W7:W37 W39:W53 V67">
      <formula1>0</formula1>
      <formula2>1</formula2>
    </dataValidation>
    <dataValidation type="decimal" allowBlank="1" showInputMessage="1" showErrorMessage="1" errorTitle="PUNTUACIÓN NO VALIDA" error="La puntuación máxima en este apartado es de 0,1 puntos." sqref="S37 C77 S7:T36 C74 S39:T53 S56:T67">
      <formula1>0</formula1>
      <formula2>0.1</formula2>
    </dataValidation>
  </dataValidations>
  <pageMargins left="0.24" right="0.24" top="0.19" bottom="0.24" header="0.3" footer="0.3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  NUEVOS 2012</vt:lpstr>
      <vt:lpstr>concesión provisional predoc</vt:lpstr>
      <vt:lpstr>BaseDeDatos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Conchi Casado</dc:creator>
  <cp:lastModifiedBy>Conchi Casado</cp:lastModifiedBy>
  <cp:lastPrinted>2015-05-11T12:20:09Z</cp:lastPrinted>
  <dcterms:created xsi:type="dcterms:W3CDTF">2012-12-17T13:23:43Z</dcterms:created>
  <dcterms:modified xsi:type="dcterms:W3CDTF">2015-05-27T12:44:46Z</dcterms:modified>
</cp:coreProperties>
</file>