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Informe 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  <c r="Q26" i="1"/>
  <c r="Q12" i="1"/>
  <c r="N11" i="1" l="1"/>
  <c r="Q11" i="1" s="1"/>
  <c r="R11" i="1" s="1"/>
  <c r="N18" i="1" l="1"/>
  <c r="Q18" i="1" s="1"/>
  <c r="R18" i="1" s="1"/>
  <c r="N20" i="1"/>
  <c r="Q20" i="1" s="1"/>
  <c r="R20" i="1" s="1"/>
  <c r="N16" i="1"/>
  <c r="Q16" i="1" s="1"/>
  <c r="R16" i="1" s="1"/>
  <c r="N19" i="1"/>
  <c r="Q19" i="1" s="1"/>
  <c r="R19" i="1" s="1"/>
  <c r="N17" i="1"/>
  <c r="Q17" i="1" s="1"/>
  <c r="R17" i="1" s="1"/>
  <c r="N15" i="1"/>
  <c r="Q15" i="1" s="1"/>
  <c r="N5" i="1"/>
  <c r="Q5" i="1" s="1"/>
  <c r="R5" i="1" s="1"/>
  <c r="N6" i="1"/>
  <c r="Q6" i="1" s="1"/>
  <c r="R6" i="1" s="1"/>
  <c r="N7" i="1"/>
  <c r="Q7" i="1" s="1"/>
  <c r="R7" i="1" s="1"/>
  <c r="N8" i="1"/>
  <c r="Q8" i="1" s="1"/>
  <c r="R8" i="1" s="1"/>
  <c r="N9" i="1"/>
  <c r="Q9" i="1" s="1"/>
  <c r="R9" i="1" s="1"/>
  <c r="N10" i="1"/>
  <c r="Q10" i="1" s="1"/>
  <c r="R10" i="1" s="1"/>
  <c r="N4" i="1"/>
  <c r="Q4" i="1" s="1"/>
  <c r="R4" i="1" l="1"/>
  <c r="R15" i="1"/>
  <c r="I21" i="1"/>
  <c r="I22" i="1"/>
  <c r="I18" i="1"/>
  <c r="I24" i="1"/>
  <c r="I16" i="1"/>
  <c r="I20" i="1"/>
  <c r="I23" i="1"/>
  <c r="I17" i="1"/>
  <c r="I19" i="1"/>
  <c r="I15" i="1"/>
  <c r="I4" i="1"/>
  <c r="I5" i="1"/>
  <c r="I6" i="1"/>
  <c r="I25" i="1"/>
  <c r="I7" i="1"/>
  <c r="I8" i="1"/>
  <c r="I10" i="1"/>
  <c r="I9" i="1"/>
  <c r="I11" i="1"/>
</calcChain>
</file>

<file path=xl/sharedStrings.xml><?xml version="1.0" encoding="utf-8"?>
<sst xmlns="http://schemas.openxmlformats.org/spreadsheetml/2006/main" count="199" uniqueCount="113">
  <si>
    <t>Nombre</t>
  </si>
  <si>
    <t>Departamento/Servicio</t>
  </si>
  <si>
    <t>Universidad/Empresa Destino</t>
  </si>
  <si>
    <t>Tipo de Estancia</t>
  </si>
  <si>
    <t>Estancia individual</t>
  </si>
  <si>
    <t>Diana Calatayud Ruiz de Zuazu</t>
  </si>
  <si>
    <t>No permanente</t>
  </si>
  <si>
    <t>Ciencias de la Salud</t>
  </si>
  <si>
    <t>María Jesús Cantalejo Díez</t>
  </si>
  <si>
    <t>Tecnología de Alimentos</t>
  </si>
  <si>
    <t>Dublin Institute of Technology</t>
  </si>
  <si>
    <t>Izaskun Andueza Imirizaldu</t>
  </si>
  <si>
    <t>Trabajo Social</t>
  </si>
  <si>
    <t>Birmingham City University</t>
  </si>
  <si>
    <t>Mª Nelia Soto Ruiz</t>
  </si>
  <si>
    <t>Escola Superior de Enfermagem de Coimbra</t>
  </si>
  <si>
    <t>Alba Mª Agustín Martín</t>
  </si>
  <si>
    <t>Estadística e Investigación operativa</t>
  </si>
  <si>
    <t>European Space Research and Technology Centre</t>
  </si>
  <si>
    <t>Lourdes Aparicio Agreda</t>
  </si>
  <si>
    <t>Psicología y Pedagogía</t>
  </si>
  <si>
    <t>Creating Ground CIC</t>
  </si>
  <si>
    <t>Curso relacionado PT</t>
  </si>
  <si>
    <t>C2 Inglés</t>
  </si>
  <si>
    <t>B1 Inglés</t>
  </si>
  <si>
    <t>C1 Inglés</t>
  </si>
  <si>
    <t>Ariadna García Prado</t>
  </si>
  <si>
    <t>Technical University of Berlin</t>
  </si>
  <si>
    <t>B2 Inglés</t>
  </si>
  <si>
    <t>Rosa Gomez Bruguera</t>
  </si>
  <si>
    <t>Filología y Didáctica de la Lengua</t>
  </si>
  <si>
    <t>Cavilam Alliance Française</t>
  </si>
  <si>
    <t>C1 Francés</t>
  </si>
  <si>
    <t>Beatriz Acha Ugarte</t>
  </si>
  <si>
    <t>Sociología</t>
  </si>
  <si>
    <t>Uk College of English</t>
  </si>
  <si>
    <t>Paloma Fernandez Rasines</t>
  </si>
  <si>
    <t>Utrecht University, Faculty of Social Behavioural</t>
  </si>
  <si>
    <t>Jose Antonio Perales Díaz</t>
  </si>
  <si>
    <t>Université de Pau</t>
  </si>
  <si>
    <t>Economía</t>
  </si>
  <si>
    <t>University of Macedonia</t>
  </si>
  <si>
    <t>ISW relacionada con PT</t>
  </si>
  <si>
    <t>Piedad Muelas Gullón</t>
  </si>
  <si>
    <t>Servicio de Calidad organización y procesos</t>
  </si>
  <si>
    <t>Technische Universität Darmstadt</t>
  </si>
  <si>
    <t>Marina Lus Aquerreta</t>
  </si>
  <si>
    <t>Acceso Becas y Títulos</t>
  </si>
  <si>
    <t>Universität Hamburg</t>
  </si>
  <si>
    <t>Eneko Aizpurua Urteaga</t>
  </si>
  <si>
    <t>Sección Euskera</t>
  </si>
  <si>
    <t>Heriot Watt University</t>
  </si>
  <si>
    <t>Isw no relacionada con PT</t>
  </si>
  <si>
    <t>Curso relacionado con PT</t>
  </si>
  <si>
    <t>Ana Isabel García Ibarbuen</t>
  </si>
  <si>
    <t>Turku University of Applied Sciences</t>
  </si>
  <si>
    <t>Asier Berástegui Polo</t>
  </si>
  <si>
    <t>Unidad de Publicaciones</t>
  </si>
  <si>
    <t>Idoia Sobrino López</t>
  </si>
  <si>
    <t>Biblioteca</t>
  </si>
  <si>
    <t>Freie Universität Berlin</t>
  </si>
  <si>
    <t>Elena Alegre Perez de Ciriza</t>
  </si>
  <si>
    <t>Universitá degli Studi di Trento</t>
  </si>
  <si>
    <t>Nuria López Fernandez</t>
  </si>
  <si>
    <t>Servicio de Investigación</t>
  </si>
  <si>
    <t>SELECCIÓN</t>
  </si>
  <si>
    <t>SI</t>
  </si>
  <si>
    <t>NO</t>
  </si>
  <si>
    <t>Permanente</t>
  </si>
  <si>
    <t>Estancias 
Formativas
Previas</t>
  </si>
  <si>
    <t>Acreditación 
Idiomas</t>
  </si>
  <si>
    <t>PUNTUACIÓN
TOTAL</t>
  </si>
  <si>
    <t>PUNTUACIÓN 
TOTAL</t>
  </si>
  <si>
    <t>Vinculación 
UPNA</t>
  </si>
  <si>
    <t>Sección Internacionalización y Cooperación</t>
  </si>
  <si>
    <t>Copenhagen Business School</t>
  </si>
  <si>
    <t>SOLICITUDES EXCLUIDAS</t>
  </si>
  <si>
    <t>No cumple el requisito idioma</t>
  </si>
  <si>
    <t>PERSONAL DOCENTE: 4 PLAZAS</t>
  </si>
  <si>
    <t>PERSONAL ADMINISTRACIÓN  Y SERVICIOS: 8 PLAZAS</t>
  </si>
  <si>
    <t>No presenta el Plan de Trabajo</t>
  </si>
  <si>
    <t>Motivo de exclusión</t>
  </si>
  <si>
    <t>Departamento/
Servicio</t>
  </si>
  <si>
    <t>Universidad/
Empresa de Destino</t>
  </si>
  <si>
    <t>1074KM</t>
  </si>
  <si>
    <t>2533KM</t>
  </si>
  <si>
    <t>1111KM</t>
  </si>
  <si>
    <t>1471KM</t>
  </si>
  <si>
    <t>1554KM</t>
  </si>
  <si>
    <t>1464KM</t>
  </si>
  <si>
    <t>Apoyo</t>
  </si>
  <si>
    <t>Módulo /
mes</t>
  </si>
  <si>
    <t>Viaje</t>
  </si>
  <si>
    <t>Distancia</t>
  </si>
  <si>
    <t>Diferencia</t>
  </si>
  <si>
    <t>1217KM</t>
  </si>
  <si>
    <t>973KM</t>
  </si>
  <si>
    <t>543KM</t>
  </si>
  <si>
    <t>2046KM</t>
  </si>
  <si>
    <t>1148KM</t>
  </si>
  <si>
    <t>Unidad Coordinación Centros y Departmentos</t>
  </si>
  <si>
    <t>María Elena Aramendía Muneta</t>
  </si>
  <si>
    <t>Funcionario/a
UPNA</t>
  </si>
  <si>
    <t>Puntos
Funcionario/a</t>
  </si>
  <si>
    <t>Puntos 
Vinculación</t>
  </si>
  <si>
    <t>Puntos 
Tipo de Estancia</t>
  </si>
  <si>
    <t>SOLICITUDES ADMITIDAS CONVOCATORIA: 336/2017</t>
  </si>
  <si>
    <t>MarÍa Elena Aramendía Muneta</t>
  </si>
  <si>
    <t>Gasto Autorizado por RS nº 336/2017, de 9 febrero</t>
  </si>
  <si>
    <t>Gasto 
Total</t>
  </si>
  <si>
    <t>Subtotal 6 visitas PDI</t>
  </si>
  <si>
    <t>Total 14 visitas (8PAS + 6)PDI</t>
  </si>
  <si>
    <t>La comisión propone, ante la existencia de disponibilidad presupuestaria, la adjudicación de estas ayudas por el empate en la puntuación de las tres candidatas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</si>
</sst>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Fill="1" applyBorder="1"/>
    <xf numFmtId="0" fontId="0" fillId="4" borderId="0" xfId="0" applyFill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/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4" fontId="9" fillId="0" borderId="1" xfId="1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164" fontId="8" fillId="0" borderId="1" xfId="1" applyNumberFormat="1" applyFont="1" applyBorder="1"/>
    <xf numFmtId="0" fontId="8" fillId="0" borderId="1" xfId="0" applyFont="1" applyFill="1" applyBorder="1" applyAlignment="1">
      <alignment wrapText="1"/>
    </xf>
    <xf numFmtId="164" fontId="8" fillId="0" borderId="1" xfId="1" applyNumberFormat="1" applyFont="1" applyFill="1" applyBorder="1"/>
    <xf numFmtId="0" fontId="9" fillId="0" borderId="0" xfId="0" applyFont="1"/>
    <xf numFmtId="0" fontId="9" fillId="0" borderId="0" xfId="0" applyFont="1" applyFill="1"/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164" fontId="9" fillId="0" borderId="1" xfId="0" applyNumberFormat="1" applyFont="1" applyBorder="1"/>
    <xf numFmtId="0" fontId="9" fillId="4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5" fontId="9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64" fontId="9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5" borderId="0" xfId="0" applyFont="1" applyFill="1"/>
    <xf numFmtId="0" fontId="1" fillId="5" borderId="0" xfId="0" applyFont="1" applyFill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1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1" fillId="2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70" zoomScaleNormal="70" workbookViewId="0">
      <selection activeCell="U18" sqref="U18"/>
    </sheetView>
  </sheetViews>
  <sheetFormatPr baseColWidth="10" defaultRowHeight="15" x14ac:dyDescent="0.25"/>
  <cols>
    <col min="1" max="1" width="3.5703125" customWidth="1"/>
    <col min="2" max="2" width="29.7109375" customWidth="1"/>
    <col min="3" max="3" width="21" customWidth="1"/>
    <col min="4" max="4" width="19.28515625" customWidth="1"/>
    <col min="5" max="5" width="12.28515625" customWidth="1"/>
    <col min="6" max="6" width="12" customWidth="1"/>
    <col min="7" max="7" width="20.85546875" customWidth="1"/>
    <col min="8" max="8" width="9" customWidth="1"/>
    <col min="9" max="9" width="13.5703125" customWidth="1"/>
    <col min="10" max="10" width="11.140625" customWidth="1"/>
    <col min="11" max="11" width="11.5703125" customWidth="1"/>
    <col min="12" max="12" width="11.42578125" style="1" bestFit="1" customWidth="1"/>
    <col min="13" max="13" width="9.140625" customWidth="1"/>
    <col min="14" max="14" width="9.42578125" bestFit="1" customWidth="1"/>
    <col min="15" max="15" width="9.85546875" bestFit="1" customWidth="1"/>
    <col min="16" max="16" width="6.85546875" bestFit="1" customWidth="1"/>
    <col min="17" max="17" width="11.5703125" customWidth="1"/>
    <col min="18" max="18" width="10.7109375" customWidth="1"/>
  </cols>
  <sheetData>
    <row r="1" spans="1:18" s="50" customFormat="1" ht="16.149999999999999" thickBot="1" x14ac:dyDescent="0.35">
      <c r="B1" s="51" t="s">
        <v>106</v>
      </c>
      <c r="C1" s="51"/>
      <c r="D1" s="51"/>
      <c r="E1" s="51"/>
    </row>
    <row r="2" spans="1:18" s="50" customFormat="1" ht="16.5" thickBot="1" x14ac:dyDescent="0.3">
      <c r="B2" s="55" t="s">
        <v>79</v>
      </c>
      <c r="C2" s="56"/>
      <c r="D2" s="57"/>
    </row>
    <row r="3" spans="1:18" ht="50.25" customHeight="1" x14ac:dyDescent="0.25">
      <c r="B3" s="59" t="s">
        <v>0</v>
      </c>
      <c r="C3" s="53" t="s">
        <v>82</v>
      </c>
      <c r="D3" s="54" t="s">
        <v>83</v>
      </c>
      <c r="E3" s="11" t="s">
        <v>102</v>
      </c>
      <c r="F3" s="11" t="s">
        <v>103</v>
      </c>
      <c r="G3" s="12" t="s">
        <v>3</v>
      </c>
      <c r="H3" s="11" t="s">
        <v>105</v>
      </c>
      <c r="I3" s="13" t="s">
        <v>71</v>
      </c>
      <c r="J3" s="11" t="s">
        <v>69</v>
      </c>
      <c r="K3" s="11" t="s">
        <v>70</v>
      </c>
      <c r="L3" s="14" t="s">
        <v>65</v>
      </c>
      <c r="M3" s="11" t="s">
        <v>91</v>
      </c>
      <c r="N3" s="11" t="s">
        <v>90</v>
      </c>
      <c r="O3" s="11" t="s">
        <v>93</v>
      </c>
      <c r="P3" s="11" t="s">
        <v>92</v>
      </c>
      <c r="Q3" s="11" t="s">
        <v>109</v>
      </c>
      <c r="R3" s="11" t="s">
        <v>94</v>
      </c>
    </row>
    <row r="4" spans="1:18" ht="45" x14ac:dyDescent="0.25">
      <c r="A4">
        <v>1</v>
      </c>
      <c r="B4" s="60" t="s">
        <v>61</v>
      </c>
      <c r="C4" s="8" t="s">
        <v>74</v>
      </c>
      <c r="D4" s="15" t="s">
        <v>62</v>
      </c>
      <c r="E4" s="16" t="s">
        <v>66</v>
      </c>
      <c r="F4" s="17">
        <v>10</v>
      </c>
      <c r="G4" s="18" t="s">
        <v>42</v>
      </c>
      <c r="H4" s="17">
        <v>6.6</v>
      </c>
      <c r="I4" s="19">
        <f t="shared" ref="I4:I11" si="0">SUM(F4+H4)</f>
        <v>16.600000000000001</v>
      </c>
      <c r="J4" s="17">
        <v>0</v>
      </c>
      <c r="K4" s="18" t="s">
        <v>24</v>
      </c>
      <c r="L4" s="20" t="s">
        <v>66</v>
      </c>
      <c r="M4" s="21">
        <v>105</v>
      </c>
      <c r="N4" s="21">
        <f t="shared" ref="N4:N10" si="1">M4*5</f>
        <v>525</v>
      </c>
      <c r="O4" s="22" t="s">
        <v>84</v>
      </c>
      <c r="P4" s="21">
        <v>275</v>
      </c>
      <c r="Q4" s="21">
        <f t="shared" ref="Q4:Q10" si="2">N4+P4</f>
        <v>800</v>
      </c>
      <c r="R4" s="21">
        <f t="shared" ref="R4:R10" si="3">960-Q4</f>
        <v>160</v>
      </c>
    </row>
    <row r="5" spans="1:18" ht="45" x14ac:dyDescent="0.25">
      <c r="A5">
        <v>2</v>
      </c>
      <c r="B5" s="60" t="s">
        <v>63</v>
      </c>
      <c r="C5" s="8" t="s">
        <v>74</v>
      </c>
      <c r="D5" s="15" t="s">
        <v>62</v>
      </c>
      <c r="E5" s="16" t="s">
        <v>66</v>
      </c>
      <c r="F5" s="17">
        <v>10</v>
      </c>
      <c r="G5" s="18" t="s">
        <v>42</v>
      </c>
      <c r="H5" s="17">
        <v>6.6</v>
      </c>
      <c r="I5" s="19">
        <f t="shared" si="0"/>
        <v>16.600000000000001</v>
      </c>
      <c r="J5" s="17">
        <v>1</v>
      </c>
      <c r="K5" s="18" t="s">
        <v>24</v>
      </c>
      <c r="L5" s="20" t="s">
        <v>66</v>
      </c>
      <c r="M5" s="21">
        <v>105</v>
      </c>
      <c r="N5" s="21">
        <f t="shared" si="1"/>
        <v>525</v>
      </c>
      <c r="O5" s="22" t="s">
        <v>84</v>
      </c>
      <c r="P5" s="21">
        <v>275</v>
      </c>
      <c r="Q5" s="21">
        <f t="shared" si="2"/>
        <v>800</v>
      </c>
      <c r="R5" s="21">
        <f t="shared" si="3"/>
        <v>160</v>
      </c>
    </row>
    <row r="6" spans="1:18" s="2" customFormat="1" ht="30" customHeight="1" x14ac:dyDescent="0.25">
      <c r="A6" s="2">
        <v>3</v>
      </c>
      <c r="B6" s="61" t="s">
        <v>43</v>
      </c>
      <c r="C6" s="10" t="s">
        <v>44</v>
      </c>
      <c r="D6" s="23" t="s">
        <v>45</v>
      </c>
      <c r="E6" s="16" t="s">
        <v>66</v>
      </c>
      <c r="F6" s="17">
        <v>10</v>
      </c>
      <c r="G6" s="22" t="s">
        <v>42</v>
      </c>
      <c r="H6" s="17">
        <v>6.6</v>
      </c>
      <c r="I6" s="19">
        <f t="shared" si="0"/>
        <v>16.600000000000001</v>
      </c>
      <c r="J6" s="17">
        <v>2</v>
      </c>
      <c r="K6" s="22" t="s">
        <v>25</v>
      </c>
      <c r="L6" s="20" t="s">
        <v>66</v>
      </c>
      <c r="M6" s="24">
        <v>90</v>
      </c>
      <c r="N6" s="21">
        <f t="shared" si="1"/>
        <v>450</v>
      </c>
      <c r="O6" s="18" t="s">
        <v>86</v>
      </c>
      <c r="P6" s="24">
        <v>275</v>
      </c>
      <c r="Q6" s="21">
        <f t="shared" si="2"/>
        <v>725</v>
      </c>
      <c r="R6" s="21">
        <f t="shared" si="3"/>
        <v>235</v>
      </c>
    </row>
    <row r="7" spans="1:18" s="2" customFormat="1" x14ac:dyDescent="0.25">
      <c r="A7" s="2">
        <v>4</v>
      </c>
      <c r="B7" s="62" t="s">
        <v>46</v>
      </c>
      <c r="C7" s="9" t="s">
        <v>47</v>
      </c>
      <c r="D7" s="25" t="s">
        <v>48</v>
      </c>
      <c r="E7" s="16" t="s">
        <v>66</v>
      </c>
      <c r="F7" s="16">
        <v>10</v>
      </c>
      <c r="G7" s="20" t="s">
        <v>52</v>
      </c>
      <c r="H7" s="16">
        <v>3.3</v>
      </c>
      <c r="I7" s="19">
        <f t="shared" si="0"/>
        <v>13.3</v>
      </c>
      <c r="J7" s="17">
        <v>1</v>
      </c>
      <c r="K7" s="20" t="s">
        <v>25</v>
      </c>
      <c r="L7" s="20" t="s">
        <v>66</v>
      </c>
      <c r="M7" s="24">
        <v>90</v>
      </c>
      <c r="N7" s="21">
        <f t="shared" si="1"/>
        <v>450</v>
      </c>
      <c r="O7" s="18" t="s">
        <v>87</v>
      </c>
      <c r="P7" s="24">
        <v>275</v>
      </c>
      <c r="Q7" s="21">
        <f t="shared" si="2"/>
        <v>725</v>
      </c>
      <c r="R7" s="21">
        <f t="shared" si="3"/>
        <v>235</v>
      </c>
    </row>
    <row r="8" spans="1:18" s="2" customFormat="1" ht="45" x14ac:dyDescent="0.25">
      <c r="A8" s="2">
        <v>5</v>
      </c>
      <c r="B8" s="60" t="s">
        <v>5</v>
      </c>
      <c r="C8" s="8" t="s">
        <v>74</v>
      </c>
      <c r="D8" s="15" t="s">
        <v>55</v>
      </c>
      <c r="E8" s="16" t="s">
        <v>67</v>
      </c>
      <c r="F8" s="17">
        <v>5</v>
      </c>
      <c r="G8" s="18" t="s">
        <v>42</v>
      </c>
      <c r="H8" s="17">
        <v>6.6</v>
      </c>
      <c r="I8" s="19">
        <f t="shared" si="0"/>
        <v>11.6</v>
      </c>
      <c r="J8" s="17">
        <v>0</v>
      </c>
      <c r="K8" s="18" t="s">
        <v>23</v>
      </c>
      <c r="L8" s="20" t="s">
        <v>66</v>
      </c>
      <c r="M8" s="24">
        <v>105</v>
      </c>
      <c r="N8" s="21">
        <f t="shared" si="1"/>
        <v>525</v>
      </c>
      <c r="O8" s="20" t="s">
        <v>85</v>
      </c>
      <c r="P8" s="26">
        <v>360</v>
      </c>
      <c r="Q8" s="21">
        <f t="shared" si="2"/>
        <v>885</v>
      </c>
      <c r="R8" s="21">
        <f t="shared" si="3"/>
        <v>75</v>
      </c>
    </row>
    <row r="9" spans="1:18" s="2" customFormat="1" x14ac:dyDescent="0.25">
      <c r="A9" s="2">
        <v>6</v>
      </c>
      <c r="B9" s="60" t="s">
        <v>58</v>
      </c>
      <c r="C9" s="8" t="s">
        <v>59</v>
      </c>
      <c r="D9" s="15" t="s">
        <v>60</v>
      </c>
      <c r="E9" s="16" t="s">
        <v>67</v>
      </c>
      <c r="F9" s="17">
        <v>5</v>
      </c>
      <c r="G9" s="18" t="s">
        <v>42</v>
      </c>
      <c r="H9" s="17">
        <v>6.6</v>
      </c>
      <c r="I9" s="19">
        <f t="shared" si="0"/>
        <v>11.6</v>
      </c>
      <c r="J9" s="17">
        <v>0</v>
      </c>
      <c r="K9" s="18" t="s">
        <v>28</v>
      </c>
      <c r="L9" s="20" t="s">
        <v>66</v>
      </c>
      <c r="M9" s="24">
        <v>90</v>
      </c>
      <c r="N9" s="21">
        <f t="shared" si="1"/>
        <v>450</v>
      </c>
      <c r="O9" s="18" t="s">
        <v>88</v>
      </c>
      <c r="P9" s="24">
        <v>275</v>
      </c>
      <c r="Q9" s="21">
        <f t="shared" si="2"/>
        <v>725</v>
      </c>
      <c r="R9" s="21">
        <f t="shared" si="3"/>
        <v>235</v>
      </c>
    </row>
    <row r="10" spans="1:18" s="2" customFormat="1" x14ac:dyDescent="0.25">
      <c r="A10" s="2">
        <v>7</v>
      </c>
      <c r="B10" s="60" t="s">
        <v>49</v>
      </c>
      <c r="C10" s="8" t="s">
        <v>50</v>
      </c>
      <c r="D10" s="15" t="s">
        <v>51</v>
      </c>
      <c r="E10" s="16" t="s">
        <v>67</v>
      </c>
      <c r="F10" s="17">
        <v>5</v>
      </c>
      <c r="G10" s="18" t="s">
        <v>53</v>
      </c>
      <c r="H10" s="17">
        <v>6.6</v>
      </c>
      <c r="I10" s="19">
        <f t="shared" si="0"/>
        <v>11.6</v>
      </c>
      <c r="J10" s="17">
        <v>3</v>
      </c>
      <c r="K10" s="18" t="s">
        <v>28</v>
      </c>
      <c r="L10" s="20" t="s">
        <v>66</v>
      </c>
      <c r="M10" s="24">
        <v>120</v>
      </c>
      <c r="N10" s="21">
        <f t="shared" si="1"/>
        <v>600</v>
      </c>
      <c r="O10" s="18" t="s">
        <v>89</v>
      </c>
      <c r="P10" s="24">
        <v>275</v>
      </c>
      <c r="Q10" s="21">
        <f t="shared" si="2"/>
        <v>875</v>
      </c>
      <c r="R10" s="21">
        <f t="shared" si="3"/>
        <v>85</v>
      </c>
    </row>
    <row r="11" spans="1:18" s="2" customFormat="1" ht="30" customHeight="1" x14ac:dyDescent="0.25">
      <c r="A11" s="2">
        <v>8</v>
      </c>
      <c r="B11" s="60" t="s">
        <v>54</v>
      </c>
      <c r="C11" s="8" t="s">
        <v>100</v>
      </c>
      <c r="D11" s="15" t="s">
        <v>55</v>
      </c>
      <c r="E11" s="16" t="s">
        <v>67</v>
      </c>
      <c r="F11" s="17">
        <v>5</v>
      </c>
      <c r="G11" s="18" t="s">
        <v>42</v>
      </c>
      <c r="H11" s="17">
        <v>6.6</v>
      </c>
      <c r="I11" s="19">
        <f t="shared" si="0"/>
        <v>11.6</v>
      </c>
      <c r="J11" s="17">
        <v>4</v>
      </c>
      <c r="K11" s="18" t="s">
        <v>25</v>
      </c>
      <c r="L11" s="20" t="s">
        <v>66</v>
      </c>
      <c r="M11" s="24">
        <v>105</v>
      </c>
      <c r="N11" s="21">
        <f t="shared" ref="N11" si="4">M11*5</f>
        <v>525</v>
      </c>
      <c r="O11" s="20" t="s">
        <v>85</v>
      </c>
      <c r="P11" s="26">
        <v>360</v>
      </c>
      <c r="Q11" s="21">
        <f t="shared" ref="Q11" si="5">N11+P11</f>
        <v>885</v>
      </c>
      <c r="R11" s="21">
        <f t="shared" ref="R11" si="6">960-Q11</f>
        <v>75</v>
      </c>
    </row>
    <row r="12" spans="1:18" thickBot="1" x14ac:dyDescent="0.35">
      <c r="B12" s="49"/>
      <c r="D12" s="27"/>
      <c r="E12" s="30"/>
      <c r="F12" s="30"/>
      <c r="G12" s="27"/>
      <c r="H12" s="30"/>
      <c r="I12" s="27"/>
      <c r="J12" s="27"/>
      <c r="K12" s="27"/>
      <c r="L12" s="28"/>
      <c r="M12" s="27"/>
      <c r="N12" s="27"/>
      <c r="O12" s="27"/>
      <c r="P12" s="27"/>
      <c r="Q12" s="29">
        <f>SUM(Q4:Q11)</f>
        <v>6420</v>
      </c>
      <c r="R12" s="27"/>
    </row>
    <row r="13" spans="1:18" ht="16.149999999999999" thickBot="1" x14ac:dyDescent="0.35">
      <c r="B13" s="58" t="s">
        <v>78</v>
      </c>
      <c r="D13" s="27"/>
      <c r="E13" s="30"/>
      <c r="F13" s="30"/>
      <c r="G13" s="27"/>
      <c r="H13" s="27"/>
      <c r="I13" s="27"/>
      <c r="J13" s="27"/>
      <c r="K13" s="27"/>
      <c r="L13" s="28"/>
      <c r="M13" s="27"/>
      <c r="N13" s="27"/>
      <c r="O13" s="27"/>
      <c r="P13" s="27"/>
      <c r="Q13" s="27"/>
      <c r="R13" s="27"/>
    </row>
    <row r="14" spans="1:18" ht="39" x14ac:dyDescent="0.25">
      <c r="B14" s="52" t="s">
        <v>0</v>
      </c>
      <c r="C14" s="4" t="s">
        <v>1</v>
      </c>
      <c r="D14" s="14" t="s">
        <v>2</v>
      </c>
      <c r="E14" s="11" t="s">
        <v>73</v>
      </c>
      <c r="F14" s="11" t="s">
        <v>104</v>
      </c>
      <c r="G14" s="12" t="s">
        <v>3</v>
      </c>
      <c r="H14" s="11" t="s">
        <v>105</v>
      </c>
      <c r="I14" s="11" t="s">
        <v>72</v>
      </c>
      <c r="J14" s="11" t="s">
        <v>69</v>
      </c>
      <c r="K14" s="11" t="s">
        <v>70</v>
      </c>
      <c r="L14" s="14" t="s">
        <v>65</v>
      </c>
      <c r="M14" s="11" t="s">
        <v>91</v>
      </c>
      <c r="N14" s="11" t="s">
        <v>90</v>
      </c>
      <c r="O14" s="11" t="s">
        <v>93</v>
      </c>
      <c r="P14" s="11" t="s">
        <v>92</v>
      </c>
      <c r="Q14" s="11" t="s">
        <v>109</v>
      </c>
      <c r="R14" s="11" t="s">
        <v>94</v>
      </c>
    </row>
    <row r="15" spans="1:18" ht="30" x14ac:dyDescent="0.25">
      <c r="A15">
        <v>1</v>
      </c>
      <c r="B15" s="61" t="s">
        <v>8</v>
      </c>
      <c r="C15" s="46" t="s">
        <v>9</v>
      </c>
      <c r="D15" s="44" t="s">
        <v>10</v>
      </c>
      <c r="E15" s="31" t="s">
        <v>68</v>
      </c>
      <c r="F15" s="17">
        <v>10</v>
      </c>
      <c r="G15" s="22" t="s">
        <v>4</v>
      </c>
      <c r="H15" s="17">
        <v>10</v>
      </c>
      <c r="I15" s="32">
        <f t="shared" ref="I15:I24" si="7">F15+H15</f>
        <v>20</v>
      </c>
      <c r="J15" s="31">
        <v>0</v>
      </c>
      <c r="K15" s="22" t="s">
        <v>23</v>
      </c>
      <c r="L15" s="33" t="s">
        <v>66</v>
      </c>
      <c r="M15" s="21">
        <v>120</v>
      </c>
      <c r="N15" s="21">
        <f t="shared" ref="N15:N20" si="8">M15*5</f>
        <v>600</v>
      </c>
      <c r="O15" s="22" t="s">
        <v>95</v>
      </c>
      <c r="P15" s="21">
        <v>275</v>
      </c>
      <c r="Q15" s="34">
        <f t="shared" ref="Q15:Q20" si="9">N15+P15</f>
        <v>875</v>
      </c>
      <c r="R15" s="34">
        <f>960-Q15</f>
        <v>85</v>
      </c>
    </row>
    <row r="16" spans="1:18" ht="26.25" x14ac:dyDescent="0.25">
      <c r="A16">
        <v>2</v>
      </c>
      <c r="B16" s="61" t="s">
        <v>26</v>
      </c>
      <c r="C16" s="46" t="s">
        <v>40</v>
      </c>
      <c r="D16" s="44" t="s">
        <v>27</v>
      </c>
      <c r="E16" s="31" t="s">
        <v>68</v>
      </c>
      <c r="F16" s="17">
        <v>10</v>
      </c>
      <c r="G16" s="22" t="s">
        <v>4</v>
      </c>
      <c r="H16" s="31">
        <v>10</v>
      </c>
      <c r="I16" s="32">
        <f t="shared" si="7"/>
        <v>20</v>
      </c>
      <c r="J16" s="31">
        <v>0</v>
      </c>
      <c r="K16" s="22" t="s">
        <v>28</v>
      </c>
      <c r="L16" s="33" t="s">
        <v>66</v>
      </c>
      <c r="M16" s="21">
        <v>90</v>
      </c>
      <c r="N16" s="21">
        <f t="shared" si="8"/>
        <v>450</v>
      </c>
      <c r="O16" s="18" t="s">
        <v>88</v>
      </c>
      <c r="P16" s="24">
        <v>275</v>
      </c>
      <c r="Q16" s="34">
        <f t="shared" si="9"/>
        <v>725</v>
      </c>
      <c r="R16" s="34">
        <f>960-Q16</f>
        <v>235</v>
      </c>
    </row>
    <row r="17" spans="1:18" ht="39" x14ac:dyDescent="0.25">
      <c r="A17">
        <v>3</v>
      </c>
      <c r="B17" s="61" t="s">
        <v>36</v>
      </c>
      <c r="C17" s="47" t="s">
        <v>12</v>
      </c>
      <c r="D17" s="44" t="s">
        <v>37</v>
      </c>
      <c r="E17" s="31" t="s">
        <v>68</v>
      </c>
      <c r="F17" s="17">
        <v>10</v>
      </c>
      <c r="G17" s="22" t="s">
        <v>22</v>
      </c>
      <c r="H17" s="17">
        <v>6.6</v>
      </c>
      <c r="I17" s="32">
        <f t="shared" si="7"/>
        <v>16.600000000000001</v>
      </c>
      <c r="J17" s="31">
        <v>1</v>
      </c>
      <c r="K17" s="33" t="s">
        <v>25</v>
      </c>
      <c r="L17" s="33" t="s">
        <v>66</v>
      </c>
      <c r="M17" s="21">
        <v>120</v>
      </c>
      <c r="N17" s="21">
        <f t="shared" si="8"/>
        <v>600</v>
      </c>
      <c r="O17" s="22" t="s">
        <v>99</v>
      </c>
      <c r="P17" s="21">
        <v>275</v>
      </c>
      <c r="Q17" s="34">
        <f t="shared" si="9"/>
        <v>875</v>
      </c>
      <c r="R17" s="34">
        <f>960-Q17</f>
        <v>85</v>
      </c>
    </row>
    <row r="18" spans="1:18" ht="45" x14ac:dyDescent="0.25">
      <c r="A18">
        <v>4</v>
      </c>
      <c r="B18" s="61" t="s">
        <v>16</v>
      </c>
      <c r="C18" s="46" t="s">
        <v>17</v>
      </c>
      <c r="D18" s="44" t="s">
        <v>18</v>
      </c>
      <c r="E18" s="31" t="s">
        <v>6</v>
      </c>
      <c r="F18" s="31">
        <v>5</v>
      </c>
      <c r="G18" s="22" t="s">
        <v>4</v>
      </c>
      <c r="H18" s="31">
        <v>10</v>
      </c>
      <c r="I18" s="32">
        <f t="shared" si="7"/>
        <v>15</v>
      </c>
      <c r="J18" s="31">
        <v>0</v>
      </c>
      <c r="K18" s="22" t="s">
        <v>25</v>
      </c>
      <c r="L18" s="35" t="s">
        <v>66</v>
      </c>
      <c r="M18" s="21">
        <v>120</v>
      </c>
      <c r="N18" s="21">
        <f t="shared" si="8"/>
        <v>600</v>
      </c>
      <c r="O18" s="22" t="s">
        <v>96</v>
      </c>
      <c r="P18" s="21">
        <v>275</v>
      </c>
      <c r="Q18" s="34">
        <f t="shared" si="9"/>
        <v>875</v>
      </c>
      <c r="R18" s="34">
        <f>960-Q18</f>
        <v>85</v>
      </c>
    </row>
    <row r="19" spans="1:18" ht="26.25" x14ac:dyDescent="0.25">
      <c r="A19">
        <v>5</v>
      </c>
      <c r="B19" s="61" t="s">
        <v>101</v>
      </c>
      <c r="C19" s="47" t="s">
        <v>40</v>
      </c>
      <c r="D19" s="44" t="s">
        <v>41</v>
      </c>
      <c r="E19" s="36" t="s">
        <v>6</v>
      </c>
      <c r="F19" s="17">
        <v>5</v>
      </c>
      <c r="G19" s="22" t="s">
        <v>4</v>
      </c>
      <c r="H19" s="17">
        <v>10</v>
      </c>
      <c r="I19" s="32">
        <f t="shared" si="7"/>
        <v>15</v>
      </c>
      <c r="J19" s="31">
        <v>0</v>
      </c>
      <c r="K19" s="33" t="s">
        <v>25</v>
      </c>
      <c r="L19" s="35" t="s">
        <v>66</v>
      </c>
      <c r="M19" s="21">
        <v>105</v>
      </c>
      <c r="N19" s="21">
        <f t="shared" si="8"/>
        <v>525</v>
      </c>
      <c r="O19" s="22" t="s">
        <v>98</v>
      </c>
      <c r="P19" s="21">
        <v>360</v>
      </c>
      <c r="Q19" s="34">
        <f t="shared" si="9"/>
        <v>885</v>
      </c>
      <c r="R19" s="34">
        <f t="shared" ref="R19:R20" si="10">960-Q19</f>
        <v>75</v>
      </c>
    </row>
    <row r="20" spans="1:18" ht="30" x14ac:dyDescent="0.25">
      <c r="A20">
        <v>6</v>
      </c>
      <c r="B20" s="61" t="s">
        <v>29</v>
      </c>
      <c r="C20" s="46" t="s">
        <v>30</v>
      </c>
      <c r="D20" s="44" t="s">
        <v>31</v>
      </c>
      <c r="E20" s="31" t="s">
        <v>6</v>
      </c>
      <c r="F20" s="17">
        <v>5</v>
      </c>
      <c r="G20" s="22" t="s">
        <v>4</v>
      </c>
      <c r="H20" s="17">
        <v>10</v>
      </c>
      <c r="I20" s="32">
        <f t="shared" si="7"/>
        <v>15</v>
      </c>
      <c r="J20" s="31">
        <v>0</v>
      </c>
      <c r="K20" s="22" t="s">
        <v>32</v>
      </c>
      <c r="L20" s="35" t="s">
        <v>66</v>
      </c>
      <c r="M20" s="21">
        <v>105</v>
      </c>
      <c r="N20" s="21">
        <f t="shared" si="8"/>
        <v>525</v>
      </c>
      <c r="O20" s="22" t="s">
        <v>97</v>
      </c>
      <c r="P20" s="21">
        <v>275</v>
      </c>
      <c r="Q20" s="34">
        <f t="shared" si="9"/>
        <v>800</v>
      </c>
      <c r="R20" s="34">
        <f t="shared" si="10"/>
        <v>160</v>
      </c>
    </row>
    <row r="21" spans="1:18" ht="26.25" x14ac:dyDescent="0.25">
      <c r="A21">
        <v>7</v>
      </c>
      <c r="B21" s="60" t="s">
        <v>11</v>
      </c>
      <c r="C21" s="46" t="s">
        <v>12</v>
      </c>
      <c r="D21" s="44" t="s">
        <v>13</v>
      </c>
      <c r="E21" s="31" t="s">
        <v>6</v>
      </c>
      <c r="F21" s="17">
        <v>5</v>
      </c>
      <c r="G21" s="18" t="s">
        <v>4</v>
      </c>
      <c r="H21" s="17">
        <v>10</v>
      </c>
      <c r="I21" s="32">
        <f t="shared" si="7"/>
        <v>15</v>
      </c>
      <c r="J21" s="31">
        <v>0</v>
      </c>
      <c r="K21" s="22" t="s">
        <v>24</v>
      </c>
      <c r="L21" s="33" t="s">
        <v>67</v>
      </c>
      <c r="M21" s="21"/>
      <c r="N21" s="21"/>
      <c r="O21" s="22"/>
      <c r="P21" s="21"/>
      <c r="Q21" s="34"/>
      <c r="R21" s="34"/>
    </row>
    <row r="22" spans="1:18" ht="39" x14ac:dyDescent="0.25">
      <c r="A22">
        <v>8</v>
      </c>
      <c r="B22" s="61" t="s">
        <v>14</v>
      </c>
      <c r="C22" s="46" t="s">
        <v>7</v>
      </c>
      <c r="D22" s="44" t="s">
        <v>15</v>
      </c>
      <c r="E22" s="31" t="s">
        <v>6</v>
      </c>
      <c r="F22" s="31">
        <v>5</v>
      </c>
      <c r="G22" s="22" t="s">
        <v>4</v>
      </c>
      <c r="H22" s="31">
        <v>10</v>
      </c>
      <c r="I22" s="32">
        <f t="shared" si="7"/>
        <v>15</v>
      </c>
      <c r="J22" s="31">
        <v>0</v>
      </c>
      <c r="K22" s="22"/>
      <c r="L22" s="33" t="s">
        <v>67</v>
      </c>
      <c r="M22" s="21"/>
      <c r="N22" s="21"/>
      <c r="O22" s="22"/>
      <c r="P22" s="21"/>
      <c r="Q22" s="34"/>
      <c r="R22" s="34"/>
    </row>
    <row r="23" spans="1:18" x14ac:dyDescent="0.25">
      <c r="A23">
        <v>9</v>
      </c>
      <c r="B23" s="63" t="s">
        <v>33</v>
      </c>
      <c r="C23" s="47" t="s">
        <v>34</v>
      </c>
      <c r="D23" s="45" t="s">
        <v>35</v>
      </c>
      <c r="E23" s="36" t="s">
        <v>6</v>
      </c>
      <c r="F23" s="16">
        <v>5</v>
      </c>
      <c r="G23" s="20" t="s">
        <v>22</v>
      </c>
      <c r="H23" s="17">
        <v>6.6</v>
      </c>
      <c r="I23" s="32">
        <f t="shared" si="7"/>
        <v>11.6</v>
      </c>
      <c r="J23" s="37">
        <v>0</v>
      </c>
      <c r="K23" s="33" t="s">
        <v>23</v>
      </c>
      <c r="L23" s="33" t="s">
        <v>67</v>
      </c>
      <c r="M23" s="21"/>
      <c r="N23" s="21"/>
      <c r="O23" s="22"/>
      <c r="P23" s="21"/>
      <c r="Q23" s="34"/>
      <c r="R23" s="34"/>
    </row>
    <row r="24" spans="1:18" ht="17.45" customHeight="1" x14ac:dyDescent="0.25">
      <c r="A24">
        <v>10</v>
      </c>
      <c r="B24" s="61" t="s">
        <v>19</v>
      </c>
      <c r="C24" s="46" t="s">
        <v>20</v>
      </c>
      <c r="D24" s="44" t="s">
        <v>21</v>
      </c>
      <c r="E24" s="31" t="s">
        <v>6</v>
      </c>
      <c r="F24" s="31">
        <v>5</v>
      </c>
      <c r="G24" s="22" t="s">
        <v>22</v>
      </c>
      <c r="H24" s="31">
        <v>6.6</v>
      </c>
      <c r="I24" s="32">
        <f t="shared" si="7"/>
        <v>11.6</v>
      </c>
      <c r="J24" s="31">
        <v>0</v>
      </c>
      <c r="K24" s="22" t="s">
        <v>25</v>
      </c>
      <c r="L24" s="33" t="s">
        <v>67</v>
      </c>
      <c r="M24" s="21"/>
      <c r="N24" s="21"/>
      <c r="O24" s="22"/>
      <c r="P24" s="21"/>
      <c r="Q24" s="34"/>
      <c r="R24" s="34"/>
    </row>
    <row r="25" spans="1:18" s="3" customFormat="1" ht="30" x14ac:dyDescent="0.25">
      <c r="A25" s="3">
        <v>11</v>
      </c>
      <c r="B25" s="61" t="s">
        <v>107</v>
      </c>
      <c r="C25" s="10" t="s">
        <v>64</v>
      </c>
      <c r="D25" s="23" t="s">
        <v>75</v>
      </c>
      <c r="E25" s="16" t="s">
        <v>67</v>
      </c>
      <c r="F25" s="17">
        <v>5</v>
      </c>
      <c r="G25" s="22" t="s">
        <v>4</v>
      </c>
      <c r="H25" s="17">
        <v>10</v>
      </c>
      <c r="I25" s="19">
        <f>SUM(F25+H25)</f>
        <v>15</v>
      </c>
      <c r="J25" s="17">
        <v>0</v>
      </c>
      <c r="K25" s="22" t="s">
        <v>25</v>
      </c>
      <c r="L25" s="20" t="s">
        <v>67</v>
      </c>
      <c r="M25" s="24"/>
      <c r="N25" s="21"/>
      <c r="O25" s="18"/>
      <c r="P25" s="24"/>
      <c r="Q25" s="21"/>
      <c r="R25" s="21"/>
    </row>
    <row r="26" spans="1:18" ht="14.45" x14ac:dyDescent="0.3">
      <c r="B26" s="49"/>
      <c r="D26" s="27"/>
      <c r="E26" s="27"/>
      <c r="F26" s="27"/>
      <c r="G26" s="27"/>
      <c r="H26" s="27"/>
      <c r="I26" s="27"/>
      <c r="J26" s="27"/>
      <c r="K26" s="27"/>
      <c r="L26" s="28"/>
      <c r="M26" s="27"/>
      <c r="N26" s="27"/>
      <c r="O26" s="27"/>
      <c r="P26" s="48" t="s">
        <v>110</v>
      </c>
      <c r="Q26" s="29">
        <f>SUM(Q15:Q24)</f>
        <v>5035</v>
      </c>
      <c r="R26" s="29"/>
    </row>
    <row r="27" spans="1:18" thickBot="1" x14ac:dyDescent="0.35">
      <c r="B27" s="49"/>
      <c r="D27" s="27"/>
      <c r="E27" s="27"/>
      <c r="F27" s="27"/>
      <c r="G27" s="27"/>
      <c r="H27" s="27"/>
      <c r="I27" s="27"/>
      <c r="J27" s="27"/>
      <c r="K27" s="27"/>
      <c r="L27" s="28"/>
      <c r="M27" s="27"/>
      <c r="N27" s="27"/>
      <c r="O27" s="27"/>
      <c r="P27" s="48" t="s">
        <v>111</v>
      </c>
      <c r="Q27" s="29">
        <f>Q12+Q26</f>
        <v>11455</v>
      </c>
      <c r="R27" s="29"/>
    </row>
    <row r="28" spans="1:18" ht="16.5" thickBot="1" x14ac:dyDescent="0.3">
      <c r="B28" s="58" t="s">
        <v>76</v>
      </c>
      <c r="D28" s="27"/>
      <c r="E28" s="27"/>
      <c r="F28" s="27"/>
      <c r="G28" s="27"/>
      <c r="H28" s="27"/>
      <c r="I28" s="27"/>
      <c r="J28" s="27"/>
      <c r="K28" s="27"/>
      <c r="L28" s="28"/>
      <c r="M28" s="27"/>
      <c r="N28" s="27"/>
      <c r="O28" s="27"/>
      <c r="P28" s="48" t="s">
        <v>108</v>
      </c>
      <c r="Q28" s="38">
        <v>11520</v>
      </c>
      <c r="R28" s="29"/>
    </row>
    <row r="29" spans="1:18" ht="15.75" x14ac:dyDescent="0.25">
      <c r="B29" s="59" t="s">
        <v>0</v>
      </c>
      <c r="C29" s="4" t="s">
        <v>1</v>
      </c>
      <c r="D29" s="14" t="s">
        <v>2</v>
      </c>
      <c r="E29" s="14" t="s">
        <v>81</v>
      </c>
      <c r="F29" s="27"/>
      <c r="G29" s="27"/>
      <c r="H29" s="27"/>
      <c r="I29" s="27"/>
      <c r="J29" s="27"/>
      <c r="K29" s="27"/>
      <c r="L29" s="28"/>
      <c r="M29" s="27"/>
      <c r="N29" s="27"/>
      <c r="O29" s="27"/>
      <c r="P29" s="27"/>
      <c r="Q29" s="38"/>
      <c r="R29" s="27"/>
    </row>
    <row r="30" spans="1:18" x14ac:dyDescent="0.25">
      <c r="B30" s="61" t="s">
        <v>38</v>
      </c>
      <c r="C30" s="6" t="s">
        <v>12</v>
      </c>
      <c r="D30" s="22" t="s">
        <v>39</v>
      </c>
      <c r="E30" s="33" t="s">
        <v>77</v>
      </c>
      <c r="F30" s="39"/>
      <c r="G30" s="27"/>
      <c r="H30" s="39"/>
      <c r="I30" s="40"/>
      <c r="J30" s="30"/>
      <c r="K30" s="27"/>
      <c r="L30" s="28"/>
      <c r="M30" s="27"/>
      <c r="N30" s="27"/>
      <c r="O30" s="27"/>
      <c r="P30" s="27"/>
      <c r="Q30" s="27"/>
      <c r="R30" s="27"/>
    </row>
    <row r="31" spans="1:18" s="2" customFormat="1" x14ac:dyDescent="0.25">
      <c r="B31" s="60" t="s">
        <v>56</v>
      </c>
      <c r="C31" s="5" t="s">
        <v>57</v>
      </c>
      <c r="D31" s="15"/>
      <c r="E31" s="18" t="s">
        <v>80</v>
      </c>
      <c r="F31" s="39"/>
      <c r="G31" s="41"/>
      <c r="H31" s="39"/>
      <c r="I31" s="42"/>
      <c r="J31" s="39"/>
      <c r="K31" s="41"/>
      <c r="L31" s="43"/>
      <c r="M31" s="41"/>
      <c r="N31" s="41"/>
      <c r="O31" s="41"/>
      <c r="P31" s="41"/>
      <c r="Q31" s="41"/>
      <c r="R31" s="41"/>
    </row>
    <row r="32" spans="1:18" s="2" customFormat="1" ht="14.45" x14ac:dyDescent="0.3">
      <c r="B32" s="64"/>
      <c r="C32" s="65"/>
      <c r="D32" s="66"/>
      <c r="E32" s="67"/>
      <c r="F32" s="39"/>
      <c r="G32" s="41"/>
      <c r="H32" s="39"/>
      <c r="I32" s="42"/>
      <c r="J32" s="39"/>
      <c r="K32" s="41"/>
      <c r="L32" s="43"/>
      <c r="M32" s="41"/>
      <c r="N32" s="41"/>
      <c r="O32" s="41"/>
      <c r="P32" s="41"/>
      <c r="Q32" s="41"/>
      <c r="R32" s="41"/>
    </row>
    <row r="33" spans="2:18" x14ac:dyDescent="0.25">
      <c r="B33" s="7"/>
      <c r="C33" s="27" t="s">
        <v>112</v>
      </c>
      <c r="D33" s="27"/>
      <c r="E33" s="27"/>
      <c r="F33" s="27"/>
      <c r="G33" s="27"/>
      <c r="H33" s="27"/>
      <c r="I33" s="27"/>
      <c r="J33" s="27"/>
      <c r="K33" s="27"/>
      <c r="L33" s="28"/>
      <c r="M33" s="27"/>
      <c r="N33" s="27"/>
      <c r="O33" s="27"/>
      <c r="P33" s="27"/>
      <c r="Q33" s="27"/>
      <c r="R33" s="27"/>
    </row>
    <row r="34" spans="2:18" x14ac:dyDescent="0.25">
      <c r="D34" s="27"/>
      <c r="E34" s="27"/>
      <c r="F34" s="27"/>
      <c r="G34" s="27"/>
      <c r="H34" s="27"/>
      <c r="I34" s="27"/>
      <c r="J34" s="27"/>
      <c r="K34" s="27"/>
      <c r="L34" s="28"/>
      <c r="M34" s="27"/>
      <c r="N34" s="27"/>
      <c r="O34" s="27"/>
      <c r="P34" s="27"/>
      <c r="Q34" s="27"/>
      <c r="R34" s="27"/>
    </row>
    <row r="35" spans="2:18" x14ac:dyDescent="0.25">
      <c r="D35" s="27"/>
      <c r="E35" s="27"/>
      <c r="F35" s="27"/>
      <c r="G35" s="27"/>
      <c r="H35" s="27"/>
      <c r="I35" s="27"/>
      <c r="J35" s="27"/>
      <c r="K35" s="27"/>
      <c r="L35" s="28"/>
      <c r="M35" s="27"/>
      <c r="N35" s="27"/>
      <c r="O35" s="27"/>
      <c r="P35" s="27"/>
      <c r="Q35" s="27"/>
      <c r="R35" s="27"/>
    </row>
  </sheetData>
  <sortState ref="B9:R17">
    <sortCondition descending="1" ref="I9:I17"/>
    <sortCondition ref="J9:J17"/>
    <sortCondition descending="1" ref="K9:K17"/>
  </sortState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Ginto</dc:creator>
  <cp:lastModifiedBy>Kontxi Adrián</cp:lastModifiedBy>
  <cp:lastPrinted>2017-03-10T14:05:20Z</cp:lastPrinted>
  <dcterms:created xsi:type="dcterms:W3CDTF">2016-09-27T12:10:13Z</dcterms:created>
  <dcterms:modified xsi:type="dcterms:W3CDTF">2017-03-16T15:13:48Z</dcterms:modified>
</cp:coreProperties>
</file>